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.ad.op.nii.ac.jp\図書館連携・協力室\JUSTICE\0019_基礎データ\Periodicals Price Survey_LibraryJournal\"/>
    </mc:Choice>
  </mc:AlternateContent>
  <xr:revisionPtr revIDLastSave="0" documentId="13_ncr:1_{F3E32A3C-46F7-4B79-B0CA-ED8068B494EF}" xr6:coauthVersionLast="47" xr6:coauthVersionMax="47" xr10:uidLastSave="{00000000-0000-0000-0000-000000000000}"/>
  <bookViews>
    <workbookView xWindow="-110" yWindow="-110" windowWidth="21820" windowHeight="13900" activeTab="3" xr2:uid="{00000000-000D-0000-FFFF-FFFF00000000}"/>
  </bookViews>
  <sheets>
    <sheet name="自然科学(電子)" sheetId="11" r:id="rId1"/>
    <sheet name="人文社会科学(電子)" sheetId="8" r:id="rId2"/>
    <sheet name="自然科学(冊子)" sheetId="6" r:id="rId3"/>
    <sheet name="人文社会科学(冊子)" sheetId="5" r:id="rId4"/>
  </sheets>
  <definedNames>
    <definedName name="_xlnm.Print_Area" localSheetId="2">'自然科学(冊子)'!$A$1:$X$38</definedName>
    <definedName name="_xlnm.Print_Area" localSheetId="0">'自然科学(電子)'!$A$1:$B$38</definedName>
    <definedName name="_xlnm.Print_Area" localSheetId="3">'人文社会科学(冊子)'!$A$1:$X$43</definedName>
    <definedName name="_xlnm.Print_Area" localSheetId="1">'人文社会科学(電子)'!$A$1:$B$42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1" l="1"/>
  <c r="N23" i="11"/>
  <c r="M23" i="11"/>
  <c r="L23" i="11"/>
  <c r="K23" i="11"/>
  <c r="J23" i="11"/>
  <c r="I23" i="11"/>
  <c r="H23" i="11"/>
  <c r="G23" i="11"/>
  <c r="F23" i="11"/>
  <c r="E23" i="11"/>
  <c r="D23" i="11"/>
  <c r="C23" i="11"/>
  <c r="O22" i="11"/>
  <c r="AK37" i="5"/>
  <c r="AK36" i="5"/>
  <c r="AK30" i="5"/>
  <c r="AK35" i="5"/>
  <c r="AK34" i="5"/>
  <c r="AK33" i="5"/>
  <c r="AK32" i="5"/>
  <c r="AK31" i="5"/>
  <c r="AK29" i="5"/>
  <c r="AK28" i="5"/>
  <c r="AK27" i="5"/>
  <c r="AK26" i="5"/>
  <c r="AK25" i="5"/>
  <c r="AK24" i="5"/>
  <c r="AK23" i="5"/>
  <c r="AK22" i="5"/>
  <c r="AK21" i="5"/>
  <c r="AK20" i="5"/>
  <c r="AK19" i="5"/>
  <c r="AK18" i="5"/>
  <c r="AK17" i="5"/>
  <c r="AK16" i="5"/>
  <c r="AK15" i="5"/>
  <c r="AK14" i="5"/>
  <c r="AK13" i="5"/>
  <c r="AK12" i="5"/>
  <c r="AK11" i="5"/>
  <c r="AK10" i="5"/>
  <c r="AK9" i="5"/>
  <c r="AK8" i="5"/>
  <c r="AK7" i="5"/>
  <c r="AK6" i="5"/>
  <c r="AK5" i="5"/>
  <c r="AK4" i="5"/>
  <c r="AK33" i="6"/>
  <c r="AK32" i="6"/>
  <c r="AK31" i="6"/>
  <c r="AK30" i="6"/>
  <c r="AK29" i="6"/>
  <c r="AK28" i="6"/>
  <c r="AK27" i="6"/>
  <c r="AK26" i="6"/>
  <c r="AK25" i="6"/>
  <c r="AK24" i="6"/>
  <c r="AK23" i="6"/>
  <c r="AK22" i="6"/>
  <c r="AK21" i="6"/>
  <c r="AK20" i="6"/>
  <c r="AK19" i="6"/>
  <c r="AK18" i="6"/>
  <c r="AK17" i="6"/>
  <c r="AK16" i="6"/>
  <c r="AK15" i="6"/>
  <c r="AK14" i="6"/>
  <c r="AK13" i="6"/>
  <c r="AK12" i="6"/>
  <c r="AK11" i="6"/>
  <c r="AK10" i="6"/>
  <c r="AK9" i="6"/>
  <c r="AK8" i="6"/>
  <c r="AK7" i="6"/>
  <c r="AK6" i="6"/>
  <c r="AK5" i="6"/>
  <c r="AK4" i="6"/>
  <c r="P34" i="11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N38" i="8"/>
  <c r="N39" i="8" s="1"/>
  <c r="M38" i="8"/>
  <c r="M39" i="8" s="1"/>
  <c r="L38" i="8"/>
  <c r="L39" i="8" s="1"/>
  <c r="N37" i="8"/>
  <c r="M37" i="8"/>
  <c r="L37" i="8"/>
  <c r="N35" i="8"/>
  <c r="M35" i="8"/>
  <c r="L35" i="8"/>
  <c r="N33" i="8"/>
  <c r="M33" i="8"/>
  <c r="L33" i="8"/>
  <c r="N31" i="8"/>
  <c r="M31" i="8"/>
  <c r="L31" i="8"/>
  <c r="N29" i="8"/>
  <c r="M29" i="8"/>
  <c r="L29" i="8"/>
  <c r="N27" i="8"/>
  <c r="M27" i="8"/>
  <c r="L27" i="8"/>
  <c r="N25" i="8"/>
  <c r="M25" i="8"/>
  <c r="L25" i="8"/>
  <c r="N23" i="8"/>
  <c r="M23" i="8"/>
  <c r="L23" i="8"/>
  <c r="N21" i="8"/>
  <c r="M21" i="8"/>
  <c r="L21" i="8"/>
  <c r="N19" i="8"/>
  <c r="M19" i="8"/>
  <c r="L19" i="8"/>
  <c r="N17" i="8"/>
  <c r="M17" i="8"/>
  <c r="L17" i="8"/>
  <c r="N15" i="8"/>
  <c r="M15" i="8"/>
  <c r="L15" i="8"/>
  <c r="N13" i="8"/>
  <c r="M13" i="8"/>
  <c r="L13" i="8"/>
  <c r="N11" i="8"/>
  <c r="M11" i="8"/>
  <c r="L11" i="8"/>
  <c r="N9" i="8"/>
  <c r="M9" i="8"/>
  <c r="L9" i="8"/>
  <c r="N7" i="8"/>
  <c r="M7" i="8"/>
  <c r="L7" i="8"/>
  <c r="N5" i="8"/>
  <c r="M5" i="8"/>
  <c r="L5" i="8"/>
  <c r="O33" i="11" l="1"/>
  <c r="O32" i="11"/>
  <c r="O31" i="11"/>
  <c r="O30" i="11"/>
  <c r="O29" i="11"/>
  <c r="O28" i="11"/>
  <c r="O27" i="11"/>
  <c r="O26" i="11"/>
  <c r="O25" i="11"/>
  <c r="O24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AJ37" i="5"/>
  <c r="AJ35" i="5"/>
  <c r="AJ33" i="5"/>
  <c r="AJ31" i="5"/>
  <c r="AJ29" i="5"/>
  <c r="AJ27" i="5"/>
  <c r="AJ25" i="5"/>
  <c r="AJ23" i="5"/>
  <c r="AJ21" i="5"/>
  <c r="AJ19" i="5"/>
  <c r="AJ17" i="5"/>
  <c r="AJ15" i="5"/>
  <c r="AJ13" i="5"/>
  <c r="AJ11" i="5"/>
  <c r="AJ9" i="5"/>
  <c r="AJ7" i="5"/>
  <c r="AJ5" i="5"/>
  <c r="AJ33" i="6"/>
  <c r="AJ31" i="6"/>
  <c r="AJ29" i="6"/>
  <c r="AJ27" i="6"/>
  <c r="AJ25" i="6"/>
  <c r="AJ23" i="6"/>
  <c r="AJ21" i="6"/>
  <c r="AJ19" i="6"/>
  <c r="AJ17" i="6"/>
  <c r="AJ15" i="6"/>
  <c r="AJ13" i="6"/>
  <c r="AJ11" i="6"/>
  <c r="AJ9" i="6"/>
  <c r="AJ7" i="6"/>
  <c r="AJ5" i="6"/>
  <c r="N33" i="11"/>
  <c r="N31" i="11"/>
  <c r="N29" i="11"/>
  <c r="N27" i="11"/>
  <c r="N25" i="11"/>
  <c r="N21" i="11"/>
  <c r="N19" i="11"/>
  <c r="N17" i="11"/>
  <c r="N15" i="11"/>
  <c r="N13" i="11"/>
  <c r="N11" i="11"/>
  <c r="N9" i="11"/>
  <c r="N7" i="11"/>
  <c r="N5" i="11"/>
  <c r="AL38" i="5"/>
  <c r="AJ38" i="5" s="1"/>
  <c r="AH13" i="5"/>
  <c r="AH25" i="5"/>
  <c r="AH17" i="5"/>
  <c r="AH7" i="5"/>
  <c r="AH27" i="5"/>
  <c r="AH15" i="5"/>
  <c r="AH19" i="5"/>
  <c r="AH5" i="5"/>
  <c r="AH33" i="5"/>
  <c r="AH21" i="5"/>
  <c r="AH29" i="5"/>
  <c r="AH35" i="5"/>
  <c r="AH11" i="5"/>
  <c r="AH37" i="5"/>
  <c r="AH31" i="5"/>
  <c r="AH23" i="5"/>
  <c r="AH9" i="5"/>
  <c r="AL34" i="6"/>
  <c r="AJ34" i="6" s="1"/>
  <c r="AH5" i="6"/>
  <c r="AH21" i="6"/>
  <c r="AH19" i="6"/>
  <c r="AH25" i="6"/>
  <c r="AH27" i="6"/>
  <c r="AH33" i="6"/>
  <c r="AH31" i="6"/>
  <c r="AH23" i="6"/>
  <c r="AH11" i="6"/>
  <c r="AH7" i="6"/>
  <c r="AH17" i="6"/>
  <c r="AH9" i="6"/>
  <c r="AH15" i="6"/>
  <c r="AH29" i="6"/>
  <c r="AH13" i="6"/>
  <c r="P38" i="8" l="1"/>
  <c r="K37" i="8"/>
  <c r="K35" i="8"/>
  <c r="K33" i="8"/>
  <c r="K31" i="8"/>
  <c r="K29" i="8"/>
  <c r="K27" i="8"/>
  <c r="K25" i="8"/>
  <c r="K23" i="8"/>
  <c r="K21" i="8"/>
  <c r="K19" i="8"/>
  <c r="K17" i="8"/>
  <c r="K15" i="8"/>
  <c r="K13" i="8"/>
  <c r="K11" i="8"/>
  <c r="K9" i="8"/>
  <c r="K7" i="8"/>
  <c r="K5" i="8"/>
  <c r="M33" i="11"/>
  <c r="M31" i="11"/>
  <c r="M29" i="11"/>
  <c r="M27" i="11"/>
  <c r="M25" i="11"/>
  <c r="M21" i="11"/>
  <c r="M19" i="11"/>
  <c r="M17" i="11"/>
  <c r="M15" i="11"/>
  <c r="M13" i="11"/>
  <c r="M11" i="11"/>
  <c r="M9" i="11"/>
  <c r="M7" i="11"/>
  <c r="M5" i="11"/>
  <c r="L33" i="11"/>
  <c r="K33" i="11"/>
  <c r="J33" i="11"/>
  <c r="I33" i="11"/>
  <c r="H33" i="11"/>
  <c r="G33" i="11"/>
  <c r="F33" i="11"/>
  <c r="E33" i="11"/>
  <c r="D33" i="11"/>
  <c r="C33" i="11"/>
  <c r="L31" i="11"/>
  <c r="K31" i="11"/>
  <c r="J31" i="11"/>
  <c r="I31" i="11"/>
  <c r="H31" i="11"/>
  <c r="G31" i="11"/>
  <c r="F31" i="11"/>
  <c r="E31" i="11"/>
  <c r="D31" i="11"/>
  <c r="C31" i="11"/>
  <c r="L29" i="11"/>
  <c r="K29" i="11"/>
  <c r="J29" i="11"/>
  <c r="I29" i="11"/>
  <c r="H29" i="11"/>
  <c r="G29" i="11"/>
  <c r="F29" i="11"/>
  <c r="E29" i="11"/>
  <c r="D29" i="11"/>
  <c r="C29" i="11"/>
  <c r="L27" i="11"/>
  <c r="K27" i="11"/>
  <c r="J27" i="11"/>
  <c r="I27" i="11"/>
  <c r="H27" i="11"/>
  <c r="G27" i="11"/>
  <c r="F27" i="11"/>
  <c r="E27" i="11"/>
  <c r="D27" i="11"/>
  <c r="C27" i="11"/>
  <c r="L25" i="11"/>
  <c r="K25" i="11"/>
  <c r="J25" i="11"/>
  <c r="I25" i="11"/>
  <c r="H25" i="11"/>
  <c r="G25" i="11"/>
  <c r="F25" i="11"/>
  <c r="E25" i="11"/>
  <c r="D25" i="11"/>
  <c r="C25" i="11"/>
  <c r="L21" i="11"/>
  <c r="K21" i="11"/>
  <c r="J21" i="11"/>
  <c r="I21" i="11"/>
  <c r="H21" i="11"/>
  <c r="G21" i="11"/>
  <c r="F21" i="11"/>
  <c r="E21" i="11"/>
  <c r="D21" i="11"/>
  <c r="C21" i="11"/>
  <c r="L19" i="11"/>
  <c r="K19" i="11"/>
  <c r="J19" i="11"/>
  <c r="I19" i="11"/>
  <c r="H19" i="11"/>
  <c r="G19" i="11"/>
  <c r="F19" i="11"/>
  <c r="E19" i="11"/>
  <c r="D19" i="11"/>
  <c r="C19" i="11"/>
  <c r="L17" i="11"/>
  <c r="K17" i="11"/>
  <c r="J17" i="11"/>
  <c r="I17" i="11"/>
  <c r="H17" i="11"/>
  <c r="G17" i="11"/>
  <c r="F17" i="11"/>
  <c r="E17" i="11"/>
  <c r="D17" i="11"/>
  <c r="C17" i="11"/>
  <c r="L15" i="11"/>
  <c r="K15" i="11"/>
  <c r="J15" i="11"/>
  <c r="I15" i="11"/>
  <c r="H15" i="11"/>
  <c r="G15" i="11"/>
  <c r="F15" i="11"/>
  <c r="E15" i="11"/>
  <c r="D15" i="11"/>
  <c r="C15" i="11"/>
  <c r="L13" i="11"/>
  <c r="K13" i="11"/>
  <c r="J13" i="11"/>
  <c r="I13" i="11"/>
  <c r="H13" i="11"/>
  <c r="G13" i="11"/>
  <c r="F13" i="11"/>
  <c r="E13" i="11"/>
  <c r="D13" i="11"/>
  <c r="C13" i="11"/>
  <c r="L11" i="11"/>
  <c r="K11" i="11"/>
  <c r="J11" i="11"/>
  <c r="I11" i="11"/>
  <c r="H11" i="11"/>
  <c r="G11" i="11"/>
  <c r="F11" i="11"/>
  <c r="E11" i="11"/>
  <c r="D11" i="11"/>
  <c r="C11" i="11"/>
  <c r="L9" i="11"/>
  <c r="K9" i="11"/>
  <c r="J9" i="11"/>
  <c r="I9" i="11"/>
  <c r="H9" i="11"/>
  <c r="G9" i="11"/>
  <c r="F9" i="11"/>
  <c r="E9" i="11"/>
  <c r="D9" i="11"/>
  <c r="C9" i="11"/>
  <c r="L7" i="11"/>
  <c r="K7" i="11"/>
  <c r="J7" i="11"/>
  <c r="I7" i="11"/>
  <c r="H7" i="11"/>
  <c r="G7" i="11"/>
  <c r="F7" i="11"/>
  <c r="E7" i="11"/>
  <c r="D7" i="11"/>
  <c r="C7" i="11"/>
  <c r="L5" i="11"/>
  <c r="K5" i="11"/>
  <c r="J5" i="11"/>
  <c r="I5" i="11"/>
  <c r="H5" i="11"/>
  <c r="G5" i="11"/>
  <c r="F5" i="11"/>
  <c r="E5" i="11"/>
  <c r="D5" i="11"/>
  <c r="C5" i="11"/>
  <c r="H34" i="11" l="1"/>
  <c r="N34" i="11"/>
  <c r="D34" i="11"/>
  <c r="E34" i="11"/>
  <c r="F34" i="11"/>
  <c r="G34" i="11"/>
  <c r="I34" i="11"/>
  <c r="J34" i="11"/>
  <c r="B34" i="11"/>
  <c r="K34" i="11"/>
  <c r="C34" i="11"/>
  <c r="M34" i="11"/>
  <c r="L34" i="11"/>
  <c r="AI38" i="5"/>
  <c r="R38" i="5"/>
  <c r="AI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AI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AI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AI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AI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AI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AI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AI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AI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AI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AI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AI35" i="5"/>
  <c r="AG35" i="5"/>
  <c r="AF35" i="5"/>
  <c r="AE35" i="5"/>
  <c r="AD35" i="5"/>
  <c r="AC35" i="5"/>
  <c r="AB35" i="5"/>
  <c r="AA35" i="5"/>
  <c r="Z35" i="5"/>
  <c r="Y35" i="5"/>
  <c r="X35" i="5"/>
  <c r="W35" i="5"/>
  <c r="V35" i="5"/>
  <c r="AI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AI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AI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AI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AI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AH34" i="6"/>
  <c r="AJ35" i="6" s="1"/>
  <c r="AI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AI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AI19" i="6"/>
  <c r="AG19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AI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AI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AI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AI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I23" i="6"/>
  <c r="AG23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AI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AI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AI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I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AI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AI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AI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K38" i="8"/>
  <c r="J25" i="8"/>
  <c r="I25" i="8"/>
  <c r="H25" i="8"/>
  <c r="G25" i="8"/>
  <c r="F25" i="8"/>
  <c r="E25" i="8"/>
  <c r="D25" i="8"/>
  <c r="C25" i="8"/>
  <c r="J17" i="8"/>
  <c r="I17" i="8"/>
  <c r="H17" i="8"/>
  <c r="G17" i="8"/>
  <c r="F17" i="8"/>
  <c r="E17" i="8"/>
  <c r="D17" i="8"/>
  <c r="C17" i="8"/>
  <c r="J15" i="8"/>
  <c r="I15" i="8"/>
  <c r="H15" i="8"/>
  <c r="G15" i="8"/>
  <c r="F15" i="8"/>
  <c r="E15" i="8"/>
  <c r="D15" i="8"/>
  <c r="C15" i="8"/>
  <c r="J27" i="8"/>
  <c r="I27" i="8"/>
  <c r="H27" i="8"/>
  <c r="G27" i="8"/>
  <c r="F27" i="8"/>
  <c r="E27" i="8"/>
  <c r="D27" i="8"/>
  <c r="C27" i="8"/>
  <c r="J7" i="8"/>
  <c r="I7" i="8"/>
  <c r="H7" i="8"/>
  <c r="G7" i="8"/>
  <c r="F7" i="8"/>
  <c r="E7" i="8"/>
  <c r="D7" i="8"/>
  <c r="C7" i="8"/>
  <c r="J5" i="8"/>
  <c r="I5" i="8"/>
  <c r="H5" i="8"/>
  <c r="G5" i="8"/>
  <c r="F5" i="8"/>
  <c r="E5" i="8"/>
  <c r="D5" i="8"/>
  <c r="C5" i="8"/>
  <c r="J21" i="8"/>
  <c r="I21" i="8"/>
  <c r="H21" i="8"/>
  <c r="G21" i="8"/>
  <c r="F21" i="8"/>
  <c r="E21" i="8"/>
  <c r="D21" i="8"/>
  <c r="C21" i="8"/>
  <c r="J13" i="8"/>
  <c r="I13" i="8"/>
  <c r="H13" i="8"/>
  <c r="G13" i="8"/>
  <c r="F13" i="8"/>
  <c r="E13" i="8"/>
  <c r="D13" i="8"/>
  <c r="C13" i="8"/>
  <c r="J19" i="8"/>
  <c r="I19" i="8"/>
  <c r="H19" i="8"/>
  <c r="G19" i="8"/>
  <c r="F19" i="8"/>
  <c r="E19" i="8"/>
  <c r="D19" i="8"/>
  <c r="C19" i="8"/>
  <c r="J33" i="8"/>
  <c r="I33" i="8"/>
  <c r="H33" i="8"/>
  <c r="G33" i="8"/>
  <c r="F33" i="8"/>
  <c r="E33" i="8"/>
  <c r="D33" i="8"/>
  <c r="C33" i="8"/>
  <c r="J29" i="8"/>
  <c r="I29" i="8"/>
  <c r="H29" i="8"/>
  <c r="G29" i="8"/>
  <c r="F29" i="8"/>
  <c r="E29" i="8"/>
  <c r="D29" i="8"/>
  <c r="C29" i="8"/>
  <c r="J37" i="8"/>
  <c r="I37" i="8"/>
  <c r="H37" i="8"/>
  <c r="G37" i="8"/>
  <c r="F37" i="8"/>
  <c r="E37" i="8"/>
  <c r="D37" i="8"/>
  <c r="C37" i="8"/>
  <c r="J11" i="8"/>
  <c r="I11" i="8"/>
  <c r="H11" i="8"/>
  <c r="G11" i="8"/>
  <c r="F11" i="8"/>
  <c r="E11" i="8"/>
  <c r="D11" i="8"/>
  <c r="C11" i="8"/>
  <c r="J35" i="8"/>
  <c r="I35" i="8"/>
  <c r="H35" i="8"/>
  <c r="G35" i="8"/>
  <c r="F35" i="8"/>
  <c r="E35" i="8"/>
  <c r="D35" i="8"/>
  <c r="C35" i="8"/>
  <c r="J31" i="8"/>
  <c r="I31" i="8"/>
  <c r="H31" i="8"/>
  <c r="G31" i="8"/>
  <c r="F31" i="8"/>
  <c r="E31" i="8"/>
  <c r="D31" i="8"/>
  <c r="C31" i="8"/>
  <c r="J9" i="8"/>
  <c r="I9" i="8"/>
  <c r="H9" i="8"/>
  <c r="G9" i="8"/>
  <c r="F9" i="8"/>
  <c r="E9" i="8"/>
  <c r="D9" i="8"/>
  <c r="C9" i="8"/>
  <c r="J23" i="8"/>
  <c r="I23" i="8"/>
  <c r="H23" i="8"/>
  <c r="G23" i="8"/>
  <c r="F23" i="8"/>
  <c r="E23" i="8"/>
  <c r="D23" i="8"/>
  <c r="C23" i="8"/>
  <c r="O34" i="11" l="1"/>
  <c r="I35" i="11"/>
  <c r="N35" i="11"/>
  <c r="G35" i="11"/>
  <c r="K35" i="11"/>
  <c r="D35" i="11"/>
  <c r="F35" i="11"/>
  <c r="E35" i="11"/>
  <c r="Q38" i="5"/>
  <c r="R39" i="5" s="1"/>
  <c r="S38" i="5"/>
  <c r="S39" i="5" s="1"/>
  <c r="AE38" i="5"/>
  <c r="AH38" i="5"/>
  <c r="AJ39" i="5" s="1"/>
  <c r="B38" i="5"/>
  <c r="C38" i="5"/>
  <c r="K38" i="5"/>
  <c r="D34" i="6"/>
  <c r="K34" i="6"/>
  <c r="L34" i="6"/>
  <c r="AA34" i="6"/>
  <c r="S34" i="6"/>
  <c r="C34" i="6"/>
  <c r="AB34" i="6"/>
  <c r="E34" i="6"/>
  <c r="M34" i="6"/>
  <c r="U34" i="6"/>
  <c r="AC34" i="6"/>
  <c r="F34" i="6"/>
  <c r="N34" i="6"/>
  <c r="V34" i="6"/>
  <c r="AD34" i="6"/>
  <c r="G34" i="6"/>
  <c r="O34" i="6"/>
  <c r="W34" i="6"/>
  <c r="AE34" i="6"/>
  <c r="T34" i="6"/>
  <c r="H34" i="6"/>
  <c r="P34" i="6"/>
  <c r="X34" i="6"/>
  <c r="AF34" i="6"/>
  <c r="AH35" i="6" s="1"/>
  <c r="I34" i="6"/>
  <c r="Q34" i="6"/>
  <c r="Y34" i="6"/>
  <c r="AG34" i="6"/>
  <c r="B34" i="6"/>
  <c r="J34" i="6"/>
  <c r="R34" i="6"/>
  <c r="Z34" i="6"/>
  <c r="AI34" i="6"/>
  <c r="J38" i="8"/>
  <c r="K39" i="8" s="1"/>
  <c r="E38" i="8"/>
  <c r="C35" i="11"/>
  <c r="J35" i="11"/>
  <c r="L35" i="11"/>
  <c r="M35" i="11"/>
  <c r="H35" i="11"/>
  <c r="B38" i="8"/>
  <c r="C38" i="8"/>
  <c r="H38" i="8"/>
  <c r="F38" i="8"/>
  <c r="G38" i="8"/>
  <c r="I38" i="8"/>
  <c r="D38" i="8"/>
  <c r="I38" i="5"/>
  <c r="J38" i="5"/>
  <c r="AG38" i="5"/>
  <c r="AI39" i="5" s="1"/>
  <c r="D38" i="5"/>
  <c r="L38" i="5"/>
  <c r="X38" i="5"/>
  <c r="E38" i="5"/>
  <c r="M38" i="5"/>
  <c r="Y38" i="5"/>
  <c r="F38" i="5"/>
  <c r="N38" i="5"/>
  <c r="Z38" i="5"/>
  <c r="G38" i="5"/>
  <c r="O38" i="5"/>
  <c r="AA38" i="5"/>
  <c r="H38" i="5"/>
  <c r="P38" i="5"/>
  <c r="AF38" i="5"/>
  <c r="T38" i="5"/>
  <c r="AB38" i="5"/>
  <c r="U38" i="5"/>
  <c r="AC38" i="5"/>
  <c r="V38" i="5"/>
  <c r="AD38" i="5"/>
  <c r="W38" i="5"/>
  <c r="AK39" i="5" l="1"/>
  <c r="AK38" i="5"/>
  <c r="AK34" i="6"/>
  <c r="AK35" i="6"/>
  <c r="C39" i="8"/>
  <c r="J39" i="8"/>
  <c r="K39" i="5"/>
  <c r="F39" i="8"/>
  <c r="T39" i="5"/>
  <c r="L39" i="5"/>
  <c r="AE39" i="5"/>
  <c r="D39" i="5"/>
  <c r="C39" i="5"/>
  <c r="AC39" i="5"/>
  <c r="J39" i="5"/>
  <c r="X39" i="5"/>
  <c r="AF39" i="5"/>
  <c r="AH39" i="5"/>
  <c r="Y39" i="5"/>
  <c r="P39" i="5"/>
  <c r="AB35" i="6"/>
  <c r="E35" i="6"/>
  <c r="K35" i="6"/>
  <c r="D35" i="6"/>
  <c r="L35" i="6"/>
  <c r="T35" i="6"/>
  <c r="M35" i="6"/>
  <c r="C35" i="6"/>
  <c r="AE35" i="6"/>
  <c r="AI35" i="6"/>
  <c r="I35" i="6"/>
  <c r="W35" i="6"/>
  <c r="AC35" i="6"/>
  <c r="F35" i="6"/>
  <c r="O35" i="6"/>
  <c r="U35" i="6"/>
  <c r="Z35" i="6"/>
  <c r="X35" i="6"/>
  <c r="R35" i="6"/>
  <c r="J35" i="6"/>
  <c r="G35" i="6"/>
  <c r="AA35" i="6"/>
  <c r="AG35" i="6"/>
  <c r="P35" i="6"/>
  <c r="AD35" i="6"/>
  <c r="AF35" i="6"/>
  <c r="H35" i="6"/>
  <c r="V35" i="6"/>
  <c r="Y35" i="6"/>
  <c r="Q35" i="6"/>
  <c r="N35" i="6"/>
  <c r="S35" i="6"/>
  <c r="G39" i="8"/>
  <c r="H39" i="8"/>
  <c r="I39" i="8"/>
  <c r="D39" i="8"/>
  <c r="E39" i="8"/>
  <c r="H39" i="5"/>
  <c r="M39" i="5"/>
  <c r="O39" i="5"/>
  <c r="AA39" i="5"/>
  <c r="N39" i="5"/>
  <c r="AG39" i="5"/>
  <c r="F39" i="5"/>
  <c r="G39" i="5"/>
  <c r="U39" i="5"/>
  <c r="Q39" i="5"/>
  <c r="E39" i="5"/>
  <c r="AB39" i="5"/>
  <c r="I39" i="5"/>
  <c r="Z39" i="5"/>
  <c r="AD39" i="5"/>
  <c r="V39" i="5"/>
  <c r="W39" i="5"/>
</calcChain>
</file>

<file path=xl/sharedStrings.xml><?xml version="1.0" encoding="utf-8"?>
<sst xmlns="http://schemas.openxmlformats.org/spreadsheetml/2006/main" count="269" uniqueCount="157">
  <si>
    <t>通貨単位はUS$</t>
    <rPh sb="0" eb="2">
      <t>ツウカ</t>
    </rPh>
    <rPh sb="2" eb="4">
      <t>タンイ</t>
    </rPh>
    <phoneticPr fontId="1"/>
  </si>
  <si>
    <t>Average</t>
    <phoneticPr fontId="1"/>
  </si>
  <si>
    <t>01</t>
    <phoneticPr fontId="1"/>
  </si>
  <si>
    <t>02</t>
    <phoneticPr fontId="1"/>
  </si>
  <si>
    <t>2000</t>
    <phoneticPr fontId="1"/>
  </si>
  <si>
    <r>
      <t>Price Inscrease</t>
    </r>
    <r>
      <rPr>
        <sz val="11"/>
        <rFont val="メイリオ"/>
        <family val="3"/>
        <charset val="128"/>
      </rPr>
      <t>（対前年価格上昇率％）</t>
    </r>
    <rPh sb="16" eb="17">
      <t>タイ</t>
    </rPh>
    <rPh sb="17" eb="19">
      <t>ゼンネン</t>
    </rPh>
    <rPh sb="19" eb="21">
      <t>カカク</t>
    </rPh>
    <rPh sb="21" eb="23">
      <t>ジョウショウ</t>
    </rPh>
    <rPh sb="23" eb="24">
      <t>リツ</t>
    </rPh>
    <phoneticPr fontId="1"/>
  </si>
  <si>
    <t>Psychology</t>
    <phoneticPr fontId="1"/>
  </si>
  <si>
    <t>Sociology</t>
    <phoneticPr fontId="1"/>
  </si>
  <si>
    <t>Political Science</t>
    <phoneticPr fontId="1"/>
  </si>
  <si>
    <t>Recreation</t>
    <phoneticPr fontId="1"/>
  </si>
  <si>
    <t>Anthropology</t>
    <phoneticPr fontId="1"/>
  </si>
  <si>
    <t>Arts &amp; Architecture</t>
    <phoneticPr fontId="1"/>
  </si>
  <si>
    <t>History</t>
    <phoneticPr fontId="1"/>
  </si>
  <si>
    <t>Philosophy &amp; Religion</t>
    <phoneticPr fontId="1"/>
  </si>
  <si>
    <t>Language &amp; Literature</t>
    <phoneticPr fontId="1"/>
  </si>
  <si>
    <t>Music</t>
    <phoneticPr fontId="1"/>
  </si>
  <si>
    <t>General Works</t>
    <phoneticPr fontId="1"/>
  </si>
  <si>
    <t>Library Science</t>
    <phoneticPr fontId="1"/>
  </si>
  <si>
    <t>Social Sciences</t>
    <phoneticPr fontId="1"/>
  </si>
  <si>
    <t>Chemistry</t>
    <phoneticPr fontId="1"/>
  </si>
  <si>
    <t>Physics</t>
    <phoneticPr fontId="1"/>
  </si>
  <si>
    <t>Engineering</t>
    <phoneticPr fontId="1"/>
  </si>
  <si>
    <t>Biology</t>
    <phoneticPr fontId="1"/>
  </si>
  <si>
    <t>Astronomy</t>
    <phoneticPr fontId="1"/>
  </si>
  <si>
    <t>Food Science</t>
    <phoneticPr fontId="1"/>
  </si>
  <si>
    <t>Geology</t>
    <phoneticPr fontId="1"/>
  </si>
  <si>
    <t>Botany</t>
    <phoneticPr fontId="1"/>
  </si>
  <si>
    <t>Technology</t>
    <phoneticPr fontId="1"/>
  </si>
  <si>
    <t>Math &amp; Computer Science</t>
    <phoneticPr fontId="1"/>
  </si>
  <si>
    <t>Zoology</t>
    <phoneticPr fontId="1"/>
  </si>
  <si>
    <t>Health Sciences</t>
    <phoneticPr fontId="1"/>
  </si>
  <si>
    <t>Geography</t>
    <phoneticPr fontId="1"/>
  </si>
  <si>
    <t>Agriculture</t>
    <phoneticPr fontId="1"/>
  </si>
  <si>
    <t>人文社会科学系分野別雑誌（冊子）平均単価</t>
    <rPh sb="0" eb="2">
      <t>ジンブン</t>
    </rPh>
    <rPh sb="2" eb="4">
      <t>シャカイ</t>
    </rPh>
    <rPh sb="4" eb="6">
      <t>カガク</t>
    </rPh>
    <rPh sb="6" eb="7">
      <t>ケイ</t>
    </rPh>
    <rPh sb="7" eb="9">
      <t>ブンヤ</t>
    </rPh>
    <rPh sb="9" eb="10">
      <t>ベツ</t>
    </rPh>
    <rPh sb="10" eb="12">
      <t>ザッシ</t>
    </rPh>
    <rPh sb="13" eb="15">
      <t>サッシ</t>
    </rPh>
    <rPh sb="16" eb="18">
      <t>ヘイキン</t>
    </rPh>
    <rPh sb="18" eb="20">
      <t>タンカ</t>
    </rPh>
    <phoneticPr fontId="1"/>
  </si>
  <si>
    <t>自然科学系分野別雑誌（冊子）平均単価</t>
    <rPh sb="0" eb="2">
      <t>シゼン</t>
    </rPh>
    <rPh sb="2" eb="4">
      <t>カガク</t>
    </rPh>
    <rPh sb="4" eb="5">
      <t>ケイ</t>
    </rPh>
    <rPh sb="5" eb="7">
      <t>ブンヤ</t>
    </rPh>
    <rPh sb="7" eb="8">
      <t>ベツ</t>
    </rPh>
    <rPh sb="8" eb="10">
      <t>ザッシ</t>
    </rPh>
    <rPh sb="11" eb="13">
      <t>サッシ</t>
    </rPh>
    <rPh sb="14" eb="16">
      <t>ヘイキン</t>
    </rPh>
    <rPh sb="16" eb="18">
      <t>タンカ</t>
    </rPh>
    <phoneticPr fontId="1"/>
  </si>
  <si>
    <t>2012</t>
    <phoneticPr fontId="1"/>
  </si>
  <si>
    <r>
      <t>2013</t>
    </r>
    <r>
      <rPr>
        <sz val="11"/>
        <rFont val="メイリオ"/>
        <family val="3"/>
        <charset val="128"/>
      </rPr>
      <t>年調査による</t>
    </r>
    <rPh sb="4" eb="5">
      <t>ネン</t>
    </rPh>
    <rPh sb="5" eb="7">
      <t>チョウサ</t>
    </rPh>
    <phoneticPr fontId="1"/>
  </si>
  <si>
    <r>
      <t>2016</t>
    </r>
    <r>
      <rPr>
        <sz val="11"/>
        <rFont val="メイリオ"/>
        <family val="3"/>
        <charset val="128"/>
      </rPr>
      <t>年調査による</t>
    </r>
    <rPh sb="4" eb="5">
      <t>ネン</t>
    </rPh>
    <rPh sb="5" eb="7">
      <t>チョウサ</t>
    </rPh>
    <phoneticPr fontId="1"/>
  </si>
  <si>
    <r>
      <t>2010</t>
    </r>
    <r>
      <rPr>
        <sz val="11"/>
        <rFont val="メイリオ"/>
        <family val="3"/>
        <charset val="128"/>
      </rPr>
      <t>年調査による</t>
    </r>
    <rPh sb="4" eb="5">
      <t>ネン</t>
    </rPh>
    <rPh sb="5" eb="7">
      <t>チョウサ</t>
    </rPh>
    <phoneticPr fontId="1"/>
  </si>
  <si>
    <r>
      <t>2007</t>
    </r>
    <r>
      <rPr>
        <sz val="11"/>
        <rFont val="メイリオ"/>
        <family val="3"/>
        <charset val="128"/>
      </rPr>
      <t>年調査による</t>
    </r>
    <rPh sb="4" eb="5">
      <t>ネン</t>
    </rPh>
    <rPh sb="5" eb="7">
      <t>チョウサ</t>
    </rPh>
    <phoneticPr fontId="1"/>
  </si>
  <si>
    <r>
      <t>2002</t>
    </r>
    <r>
      <rPr>
        <sz val="11"/>
        <rFont val="メイリオ"/>
        <family val="3"/>
        <charset val="128"/>
      </rPr>
      <t>年調査による</t>
    </r>
    <rPh sb="4" eb="5">
      <t>ネン</t>
    </rPh>
    <rPh sb="5" eb="7">
      <t>チョウサ</t>
    </rPh>
    <phoneticPr fontId="1"/>
  </si>
  <si>
    <r>
      <t>1997</t>
    </r>
    <r>
      <rPr>
        <sz val="11"/>
        <rFont val="メイリオ"/>
        <family val="3"/>
        <charset val="128"/>
      </rPr>
      <t>年調査による</t>
    </r>
    <rPh sb="4" eb="5">
      <t>ネン</t>
    </rPh>
    <rPh sb="5" eb="7">
      <t>チョウサ</t>
    </rPh>
    <phoneticPr fontId="1"/>
  </si>
  <si>
    <t>94</t>
    <phoneticPr fontId="1"/>
  </si>
  <si>
    <t>95</t>
    <phoneticPr fontId="1"/>
  </si>
  <si>
    <t>93</t>
    <phoneticPr fontId="1"/>
  </si>
  <si>
    <t>92</t>
    <phoneticPr fontId="1"/>
  </si>
  <si>
    <t>91</t>
    <phoneticPr fontId="1"/>
  </si>
  <si>
    <r>
      <t>1994</t>
    </r>
    <r>
      <rPr>
        <sz val="11"/>
        <rFont val="メイリオ"/>
        <family val="3"/>
        <charset val="128"/>
      </rPr>
      <t>年調査による</t>
    </r>
    <rPh sb="4" eb="5">
      <t>ネン</t>
    </rPh>
    <rPh sb="5" eb="7">
      <t>チョウサ</t>
    </rPh>
    <phoneticPr fontId="1"/>
  </si>
  <si>
    <t>1990</t>
    <phoneticPr fontId="1"/>
  </si>
  <si>
    <t>1990</t>
    <phoneticPr fontId="1"/>
  </si>
  <si>
    <t>自然科学系分野別電子ジャーナル平均単価</t>
    <rPh sb="0" eb="2">
      <t>シゼン</t>
    </rPh>
    <rPh sb="2" eb="4">
      <t>カガク</t>
    </rPh>
    <rPh sb="4" eb="5">
      <t>ケイ</t>
    </rPh>
    <rPh sb="5" eb="7">
      <t>ブンヤ</t>
    </rPh>
    <rPh sb="7" eb="8">
      <t>ベツ</t>
    </rPh>
    <rPh sb="8" eb="10">
      <t>デンシ</t>
    </rPh>
    <rPh sb="15" eb="17">
      <t>ヘイキン</t>
    </rPh>
    <rPh sb="17" eb="19">
      <t>タンカ</t>
    </rPh>
    <phoneticPr fontId="1"/>
  </si>
  <si>
    <t>人文社会科学系分野別電子ジャーナル平均単価</t>
    <rPh sb="0" eb="2">
      <t>ジンブン</t>
    </rPh>
    <rPh sb="2" eb="4">
      <t>シャカイ</t>
    </rPh>
    <rPh sb="4" eb="6">
      <t>カガク</t>
    </rPh>
    <rPh sb="6" eb="7">
      <t>ケイ</t>
    </rPh>
    <rPh sb="7" eb="9">
      <t>ブンヤ</t>
    </rPh>
    <rPh sb="9" eb="10">
      <t>ベツ</t>
    </rPh>
    <rPh sb="10" eb="12">
      <t>デンシ</t>
    </rPh>
    <rPh sb="17" eb="19">
      <t>ヘイキン</t>
    </rPh>
    <rPh sb="19" eb="21">
      <t>タンカ</t>
    </rPh>
    <phoneticPr fontId="1"/>
  </si>
  <si>
    <t>Chemistry</t>
    <phoneticPr fontId="1"/>
  </si>
  <si>
    <t>Physics</t>
    <phoneticPr fontId="1"/>
  </si>
  <si>
    <t>Biology</t>
    <phoneticPr fontId="1"/>
  </si>
  <si>
    <t>Zoology</t>
    <phoneticPr fontId="1"/>
  </si>
  <si>
    <t>Engineering</t>
    <phoneticPr fontId="1"/>
  </si>
  <si>
    <t>Technology</t>
    <phoneticPr fontId="1"/>
  </si>
  <si>
    <t>Botany</t>
    <phoneticPr fontId="1"/>
  </si>
  <si>
    <t>Astronomy</t>
    <phoneticPr fontId="1"/>
  </si>
  <si>
    <t>Health Sciences</t>
    <phoneticPr fontId="1"/>
  </si>
  <si>
    <t>Geography</t>
    <phoneticPr fontId="1"/>
  </si>
  <si>
    <t>Math &amp; Computer Science</t>
    <phoneticPr fontId="1"/>
  </si>
  <si>
    <t>Agriculture</t>
    <phoneticPr fontId="1"/>
  </si>
  <si>
    <t>2019調査</t>
    <rPh sb="4" eb="6">
      <t>チョウサ</t>
    </rPh>
    <phoneticPr fontId="1"/>
  </si>
  <si>
    <t>2018調査</t>
    <rPh sb="4" eb="6">
      <t>チョウサ</t>
    </rPh>
    <phoneticPr fontId="1"/>
  </si>
  <si>
    <t>2017調査</t>
    <rPh sb="4" eb="6">
      <t>チョウサ</t>
    </rPh>
    <phoneticPr fontId="1"/>
  </si>
  <si>
    <t>2014調査</t>
    <rPh sb="4" eb="6">
      <t>チョウサ</t>
    </rPh>
    <phoneticPr fontId="1"/>
  </si>
  <si>
    <t>2013調査</t>
    <rPh sb="4" eb="6">
      <t>チョウサ</t>
    </rPh>
    <phoneticPr fontId="1"/>
  </si>
  <si>
    <t>2012調査</t>
    <rPh sb="4" eb="6">
      <t>チョウサ</t>
    </rPh>
    <phoneticPr fontId="1"/>
  </si>
  <si>
    <t>Sociology</t>
    <phoneticPr fontId="1"/>
  </si>
  <si>
    <t>General Works</t>
    <phoneticPr fontId="1"/>
  </si>
  <si>
    <t>Library Science</t>
    <phoneticPr fontId="1"/>
  </si>
  <si>
    <t>Arts &amp; Architecture</t>
    <phoneticPr fontId="1"/>
  </si>
  <si>
    <t>2019調査</t>
    <rPh sb="4" eb="6">
      <t>チョウサ</t>
    </rPh>
    <phoneticPr fontId="1"/>
  </si>
  <si>
    <t>2018調査</t>
    <rPh sb="4" eb="6">
      <t>チョウサ</t>
    </rPh>
    <phoneticPr fontId="1"/>
  </si>
  <si>
    <t>2017調査</t>
    <rPh sb="4" eb="6">
      <t>チョウサ</t>
    </rPh>
    <phoneticPr fontId="1"/>
  </si>
  <si>
    <t>2020調査</t>
    <rPh sb="4" eb="6">
      <t>チョウサ</t>
    </rPh>
    <phoneticPr fontId="1"/>
  </si>
  <si>
    <t>2021調査</t>
    <rPh sb="4" eb="6">
      <t>チョウサ</t>
    </rPh>
    <phoneticPr fontId="1"/>
  </si>
  <si>
    <t>General Science</t>
    <phoneticPr fontId="1"/>
  </si>
  <si>
    <t>Military &amp; Naval Science</t>
    <phoneticPr fontId="1"/>
  </si>
  <si>
    <t>Business &amp; Economics</t>
    <phoneticPr fontId="1"/>
  </si>
  <si>
    <t>Education</t>
    <phoneticPr fontId="1"/>
  </si>
  <si>
    <t>Law</t>
    <phoneticPr fontId="1"/>
  </si>
  <si>
    <t>平均上昇率＝((最後の年の価格/最初の年の価格）^1/(年数-1))-1</t>
    <rPh sb="0" eb="2">
      <t>ヘイキン</t>
    </rPh>
    <rPh sb="2" eb="5">
      <t>ジョウショウリツ</t>
    </rPh>
    <rPh sb="8" eb="10">
      <t>サイゴ</t>
    </rPh>
    <rPh sb="11" eb="12">
      <t>トシ</t>
    </rPh>
    <rPh sb="13" eb="15">
      <t>カカク</t>
    </rPh>
    <rPh sb="16" eb="18">
      <t>サイショ</t>
    </rPh>
    <rPh sb="19" eb="20">
      <t>トシ</t>
    </rPh>
    <rPh sb="21" eb="23">
      <t>カカク</t>
    </rPh>
    <rPh sb="28" eb="30">
      <t>ネンスウ</t>
    </rPh>
    <phoneticPr fontId="1"/>
  </si>
  <si>
    <t>平均価格＝（各主題の価格*各主題のタイトル数）の総和/総タイトル数</t>
    <rPh sb="0" eb="2">
      <t>ヘイキン</t>
    </rPh>
    <rPh sb="2" eb="4">
      <t>カカク</t>
    </rPh>
    <rPh sb="6" eb="7">
      <t>カク</t>
    </rPh>
    <rPh sb="7" eb="9">
      <t>シュダイ</t>
    </rPh>
    <rPh sb="10" eb="12">
      <t>カカク</t>
    </rPh>
    <rPh sb="13" eb="14">
      <t>カク</t>
    </rPh>
    <rPh sb="14" eb="16">
      <t>シュダイ</t>
    </rPh>
    <rPh sb="21" eb="22">
      <t>スウ</t>
    </rPh>
    <rPh sb="24" eb="26">
      <t>ソウワ</t>
    </rPh>
    <rPh sb="27" eb="28">
      <t>ソウ</t>
    </rPh>
    <rPh sb="32" eb="33">
      <t>スウ</t>
    </rPh>
    <phoneticPr fontId="1"/>
  </si>
  <si>
    <t>Law</t>
    <phoneticPr fontId="1"/>
  </si>
  <si>
    <t>2022調査</t>
    <rPh sb="4" eb="6">
      <t>チョウサ</t>
    </rPh>
    <phoneticPr fontId="1"/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</si>
  <si>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</si>
  <si>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</si>
  <si>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</si>
  <si>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</si>
  <si>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</si>
  <si>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</si>
  <si>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</si>
  <si>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</si>
  <si>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</si>
  <si>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</si>
  <si>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</si>
  <si>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438</t>
  </si>
  <si>
    <t>886</t>
  </si>
  <si>
    <t>756</t>
  </si>
  <si>
    <t>274</t>
  </si>
  <si>
    <t>416</t>
  </si>
  <si>
    <t>5,003</t>
  </si>
  <si>
    <t>983</t>
  </si>
  <si>
    <t>1,281</t>
  </si>
  <si>
    <t>1,187</t>
  </si>
  <si>
    <t>1,138</t>
  </si>
  <si>
    <t>1,303</t>
  </si>
  <si>
    <t>2,624</t>
  </si>
  <si>
    <t>1,732</t>
  </si>
  <si>
    <t>2023調査</t>
    <rPh sb="4" eb="6">
      <t>チョウサ</t>
    </rPh>
    <phoneticPr fontId="1"/>
  </si>
  <si>
    <t>2023</t>
    <phoneticPr fontId="1"/>
  </si>
  <si>
    <t>2024</t>
    <phoneticPr fontId="1"/>
  </si>
  <si>
    <r>
      <t>2022-2024</t>
    </r>
    <r>
      <rPr>
        <sz val="11"/>
        <rFont val="ＭＳ Ｐゴシック"/>
        <family val="3"/>
        <charset val="128"/>
      </rPr>
      <t>タイトル数</t>
    </r>
    <rPh sb="13" eb="14">
      <t>スウ</t>
    </rPh>
    <phoneticPr fontId="1"/>
  </si>
  <si>
    <r>
      <t>2022-24</t>
    </r>
    <r>
      <rPr>
        <sz val="11"/>
        <rFont val="ＭＳ Ｐゴシック"/>
        <family val="3"/>
        <charset val="128"/>
      </rPr>
      <t>タイトル数</t>
    </r>
    <rPh sb="11" eb="12">
      <t>スウ</t>
    </rPh>
    <phoneticPr fontId="1"/>
  </si>
  <si>
    <t>2024調査</t>
    <rPh sb="4" eb="6">
      <t>チョウサ</t>
    </rPh>
    <phoneticPr fontId="1"/>
  </si>
  <si>
    <r>
      <rPr>
        <sz val="11"/>
        <rFont val="メイリオ"/>
        <family val="3"/>
        <charset val="128"/>
      </rPr>
      <t>値上り率</t>
    </r>
    <r>
      <rPr>
        <sz val="11"/>
        <rFont val="Calibri"/>
        <family val="2"/>
      </rPr>
      <t>%</t>
    </r>
    <r>
      <rPr>
        <sz val="11"/>
        <rFont val="ＭＳ Ｐゴシック"/>
        <family val="3"/>
        <charset val="128"/>
      </rPr>
      <t>（</t>
    </r>
    <r>
      <rPr>
        <sz val="11"/>
        <rFont val="Calibri"/>
        <family val="2"/>
      </rPr>
      <t>2012-2024</t>
    </r>
    <r>
      <rPr>
        <sz val="11"/>
        <rFont val="ＭＳ Ｐゴシック"/>
        <family val="3"/>
        <charset val="128"/>
      </rPr>
      <t>）</t>
    </r>
    <rPh sb="0" eb="2">
      <t>ネアガ</t>
    </rPh>
    <rPh sb="3" eb="4">
      <t>リツ</t>
    </rPh>
    <phoneticPr fontId="1"/>
  </si>
  <si>
    <t>2012年から2024年までの"Library Journal"に掲載された"Periodicals Price Survey"による。調査年度によって母数が異なる。</t>
    <rPh sb="4" eb="5">
      <t>ネン</t>
    </rPh>
    <rPh sb="11" eb="12">
      <t>ネン</t>
    </rPh>
    <rPh sb="33" eb="35">
      <t>ケイサイ</t>
    </rPh>
    <phoneticPr fontId="1"/>
  </si>
  <si>
    <t>2012年から2024年までの"Library Journal"に掲載された"Periodicals Price Survey"による。調査年度によって母数が異なる。</t>
    <rPh sb="4" eb="5">
      <t>ネン</t>
    </rPh>
    <rPh sb="11" eb="12">
      <t>ネン</t>
    </rPh>
    <rPh sb="33" eb="35">
      <t>ケイサイ</t>
    </rPh>
    <rPh sb="68" eb="70">
      <t>チョウサ</t>
    </rPh>
    <rPh sb="70" eb="72">
      <t>ネンド</t>
    </rPh>
    <rPh sb="76" eb="78">
      <t>ボスウ</t>
    </rPh>
    <rPh sb="79" eb="80">
      <t>コト</t>
    </rPh>
    <phoneticPr fontId="1"/>
  </si>
  <si>
    <r>
      <t>2022-24</t>
    </r>
    <r>
      <rPr>
        <sz val="11"/>
        <rFont val="ＭＳ Ｐゴシック"/>
        <family val="3"/>
        <charset val="128"/>
      </rPr>
      <t>タイトル数</t>
    </r>
    <phoneticPr fontId="1"/>
  </si>
  <si>
    <r>
      <rPr>
        <sz val="11"/>
        <rFont val="メイリオ"/>
        <family val="3"/>
        <charset val="128"/>
      </rPr>
      <t>値上り率</t>
    </r>
    <r>
      <rPr>
        <sz val="11"/>
        <rFont val="Calibri"/>
        <family val="2"/>
      </rPr>
      <t>%</t>
    </r>
    <r>
      <rPr>
        <sz val="11"/>
        <rFont val="ＭＳ Ｐゴシック"/>
        <family val="3"/>
        <charset val="128"/>
      </rPr>
      <t>（</t>
    </r>
    <r>
      <rPr>
        <sz val="11"/>
        <rFont val="Calibri"/>
        <family val="2"/>
      </rPr>
      <t>1990-2024</t>
    </r>
    <r>
      <rPr>
        <sz val="11"/>
        <rFont val="ＭＳ Ｐゴシック"/>
        <family val="3"/>
        <charset val="128"/>
      </rPr>
      <t>）</t>
    </r>
    <rPh sb="0" eb="2">
      <t>ネアガ</t>
    </rPh>
    <rPh sb="3" eb="4">
      <t>リツ</t>
    </rPh>
    <phoneticPr fontId="1"/>
  </si>
  <si>
    <t>1990年から2024年までの"Library Journal"に掲載された"Periodicals Price Survey"による。調査年度によって母数が異なる。</t>
    <rPh sb="4" eb="5">
      <t>ネン</t>
    </rPh>
    <phoneticPr fontId="1"/>
  </si>
  <si>
    <t>92</t>
  </si>
  <si>
    <t>93</t>
  </si>
  <si>
    <t>94</t>
  </si>
  <si>
    <t>95</t>
  </si>
  <si>
    <t>96</t>
  </si>
  <si>
    <t>97</t>
  </si>
  <si>
    <t>98</t>
  </si>
  <si>
    <t>99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</si>
  <si>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</si>
  <si>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</si>
  <si>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</si>
  <si>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</si>
  <si>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</si>
  <si>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</si>
  <si>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</si>
  <si>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</si>
  <si>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</si>
  <si>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</si>
  <si>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</si>
  <si>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</si>
  <si>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</si>
  <si>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</si>
  <si>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</si>
  <si>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</si>
  <si>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</si>
  <si>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</si>
  <si>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</si>
  <si>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</si>
  <si>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</si>
  <si>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</si>
  <si>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</si>
  <si>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99</t>
    <phoneticPr fontId="1"/>
  </si>
  <si>
    <t>*Geology2021は2022調査</t>
    <rPh sb="17" eb="19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</si>
</sst>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_ "/>
    <numFmt numFmtId="178" formatCode="0.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Calibri"/>
      <family val="2"/>
    </font>
    <font>
      <sz val="11"/>
      <name val="メイリオ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Calibri"/>
      <family val="2"/>
    </font>
    <font>
      <sz val="11"/>
      <name val="Calibr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176" fontId="3" fillId="2" borderId="1" xfId="0" applyNumberFormat="1" applyFont="1" applyFill="1" applyBorder="1">
      <alignment vertical="center"/>
    </xf>
    <xf numFmtId="176" fontId="3" fillId="0" borderId="0" xfId="0" applyNumberFormat="1" applyFont="1">
      <alignment vertical="center"/>
    </xf>
    <xf numFmtId="0" fontId="3" fillId="0" borderId="3" xfId="0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0" fontId="3" fillId="0" borderId="6" xfId="0" applyFont="1" applyBorder="1">
      <alignment vertical="center"/>
    </xf>
    <xf numFmtId="176" fontId="3" fillId="0" borderId="1" xfId="0" applyNumberFormat="1" applyFont="1" applyBorder="1" applyAlignment="1">
      <alignment vertical="center" wrapText="1"/>
    </xf>
    <xf numFmtId="176" fontId="3" fillId="0" borderId="8" xfId="0" applyNumberFormat="1" applyFont="1" applyBorder="1">
      <alignment vertical="center"/>
    </xf>
    <xf numFmtId="49" fontId="3" fillId="0" borderId="11" xfId="0" applyNumberFormat="1" applyFont="1" applyBorder="1" applyAlignment="1">
      <alignment horizontal="center" vertical="center"/>
    </xf>
    <xf numFmtId="177" fontId="3" fillId="0" borderId="11" xfId="0" applyNumberFormat="1" applyFont="1" applyBorder="1">
      <alignment vertical="center"/>
    </xf>
    <xf numFmtId="177" fontId="0" fillId="0" borderId="0" xfId="0" applyNumberFormat="1">
      <alignment vertical="center"/>
    </xf>
    <xf numFmtId="177" fontId="3" fillId="0" borderId="11" xfId="0" applyNumberFormat="1" applyFont="1" applyBorder="1" applyAlignment="1">
      <alignment vertical="center" wrapText="1"/>
    </xf>
    <xf numFmtId="176" fontId="3" fillId="0" borderId="12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38" fontId="0" fillId="0" borderId="0" xfId="1" applyFont="1">
      <alignment vertical="center"/>
    </xf>
    <xf numFmtId="9" fontId="0" fillId="0" borderId="0" xfId="2" applyFont="1">
      <alignment vertical="center"/>
    </xf>
    <xf numFmtId="10" fontId="0" fillId="0" borderId="0" xfId="2" applyNumberFormat="1" applyFont="1">
      <alignment vertical="center"/>
    </xf>
    <xf numFmtId="10" fontId="3" fillId="0" borderId="1" xfId="2" applyNumberFormat="1" applyFont="1" applyBorder="1">
      <alignment vertical="center"/>
    </xf>
    <xf numFmtId="10" fontId="3" fillId="3" borderId="1" xfId="2" applyNumberFormat="1" applyFont="1" applyFill="1" applyBorder="1">
      <alignment vertical="center"/>
    </xf>
    <xf numFmtId="10" fontId="3" fillId="0" borderId="2" xfId="2" applyNumberFormat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0" xfId="1" applyFont="1">
      <alignment vertical="center"/>
    </xf>
    <xf numFmtId="10" fontId="3" fillId="4" borderId="1" xfId="2" applyNumberFormat="1" applyFont="1" applyFill="1" applyBorder="1">
      <alignment vertical="center"/>
    </xf>
    <xf numFmtId="38" fontId="3" fillId="0" borderId="0" xfId="1" applyFont="1" applyFill="1">
      <alignment vertical="center"/>
    </xf>
    <xf numFmtId="178" fontId="3" fillId="0" borderId="0" xfId="0" applyNumberFormat="1" applyFont="1">
      <alignment vertical="center"/>
    </xf>
    <xf numFmtId="177" fontId="6" fillId="0" borderId="12" xfId="0" applyNumberFormat="1" applyFont="1" applyBorder="1">
      <alignment vertical="center"/>
    </xf>
    <xf numFmtId="38" fontId="3" fillId="0" borderId="1" xfId="1" applyFont="1" applyFill="1" applyBorder="1">
      <alignment vertical="center"/>
    </xf>
    <xf numFmtId="38" fontId="3" fillId="0" borderId="3" xfId="1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0" xfId="1" applyNumberFormat="1" applyFont="1" applyFill="1">
      <alignment vertical="center"/>
    </xf>
    <xf numFmtId="38" fontId="3" fillId="0" borderId="13" xfId="1" applyFont="1" applyFill="1" applyBorder="1">
      <alignment vertical="center"/>
    </xf>
    <xf numFmtId="38" fontId="3" fillId="0" borderId="13" xfId="1" applyFont="1" applyBorder="1">
      <alignment vertical="center"/>
    </xf>
    <xf numFmtId="176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38" fontId="3" fillId="0" borderId="2" xfId="1" applyFont="1" applyFill="1" applyBorder="1">
      <alignment vertical="center"/>
    </xf>
    <xf numFmtId="10" fontId="7" fillId="0" borderId="1" xfId="2" applyNumberFormat="1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473671278701066E-2"/>
          <c:y val="5.5066605033500422E-2"/>
          <c:w val="0.69129400520162132"/>
          <c:h val="0.9027326446565096"/>
        </c:manualLayout>
      </c:layout>
      <c:lineChart>
        <c:grouping val="standard"/>
        <c:varyColors val="0"/>
        <c:ser>
          <c:idx val="0"/>
          <c:order val="0"/>
          <c:tx>
            <c:strRef>
              <c:f>'自然科学(電子)'!$A$12</c:f>
              <c:strCache>
                <c:ptCount val="1"/>
                <c:pt idx="0">
                  <c:v>Chemistry</c:v>
                </c:pt>
              </c:strCache>
            </c:strRef>
          </c:tx>
          <c:cat>
            <c:strRef>
              <c:f>'自然科学(電子)'!$B$3:$N$3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'自然科学(電子)'!$B$12:$N$12</c:f>
              <c:numCache>
                <c:formatCode>#,##0.00_ </c:formatCode>
                <c:ptCount val="13"/>
                <c:pt idx="0">
                  <c:v>3890</c:v>
                </c:pt>
                <c:pt idx="1">
                  <c:v>3906</c:v>
                </c:pt>
                <c:pt idx="2">
                  <c:v>4333</c:v>
                </c:pt>
                <c:pt idx="3">
                  <c:v>4311</c:v>
                </c:pt>
                <c:pt idx="4">
                  <c:v>4506</c:v>
                </c:pt>
                <c:pt idx="5">
                  <c:v>4588</c:v>
                </c:pt>
                <c:pt idx="6">
                  <c:v>5381</c:v>
                </c:pt>
                <c:pt idx="7">
                  <c:v>5393</c:v>
                </c:pt>
                <c:pt idx="8">
                  <c:v>5818</c:v>
                </c:pt>
                <c:pt idx="9">
                  <c:v>5737</c:v>
                </c:pt>
                <c:pt idx="10">
                  <c:v>6013</c:v>
                </c:pt>
                <c:pt idx="11">
                  <c:v>6269</c:v>
                </c:pt>
                <c:pt idx="12">
                  <c:v>6615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1-4A5F-84E1-A064B635E784}"/>
            </c:ext>
          </c:extLst>
        </c:ser>
        <c:ser>
          <c:idx val="1"/>
          <c:order val="1"/>
          <c:tx>
            <c:strRef>
              <c:f>'自然科学(電子)'!$A$28</c:f>
              <c:strCache>
                <c:ptCount val="1"/>
                <c:pt idx="0">
                  <c:v>Physics</c:v>
                </c:pt>
              </c:strCache>
            </c:strRef>
          </c:tx>
          <c:cat>
            <c:strRef>
              <c:f>'自然科学(電子)'!$B$3:$N$3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'自然科学(電子)'!$B$28:$N$28</c:f>
              <c:numCache>
                <c:formatCode>#,##0.00_ </c:formatCode>
                <c:ptCount val="13"/>
                <c:pt idx="0">
                  <c:v>3185</c:v>
                </c:pt>
                <c:pt idx="1">
                  <c:v>3500</c:v>
                </c:pt>
                <c:pt idx="2">
                  <c:v>3852</c:v>
                </c:pt>
                <c:pt idx="3">
                  <c:v>4057</c:v>
                </c:pt>
                <c:pt idx="4">
                  <c:v>4251</c:v>
                </c:pt>
                <c:pt idx="5">
                  <c:v>3564</c:v>
                </c:pt>
                <c:pt idx="6">
                  <c:v>3910</c:v>
                </c:pt>
                <c:pt idx="7">
                  <c:v>4076</c:v>
                </c:pt>
                <c:pt idx="8">
                  <c:v>4438</c:v>
                </c:pt>
                <c:pt idx="9">
                  <c:v>4586</c:v>
                </c:pt>
                <c:pt idx="10">
                  <c:v>4764</c:v>
                </c:pt>
                <c:pt idx="11">
                  <c:v>4960</c:v>
                </c:pt>
                <c:pt idx="12">
                  <c:v>5169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71-4A5F-84E1-A064B635E784}"/>
            </c:ext>
          </c:extLst>
        </c:ser>
        <c:ser>
          <c:idx val="3"/>
          <c:order val="2"/>
          <c:tx>
            <c:strRef>
              <c:f>'自然科学(電子)'!$A$8</c:f>
              <c:strCache>
                <c:ptCount val="1"/>
                <c:pt idx="0">
                  <c:v>Biology</c:v>
                </c:pt>
              </c:strCache>
            </c:strRef>
          </c:tx>
          <c:cat>
            <c:strRef>
              <c:f>'自然科学(電子)'!$B$3:$N$3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'自然科学(電子)'!$B$8:$M$8</c:f>
              <c:numCache>
                <c:formatCode>#,##0.00_ </c:formatCode>
                <c:ptCount val="12"/>
                <c:pt idx="0">
                  <c:v>2070</c:v>
                </c:pt>
                <c:pt idx="1">
                  <c:v>2163</c:v>
                </c:pt>
                <c:pt idx="2">
                  <c:v>2360</c:v>
                </c:pt>
                <c:pt idx="3">
                  <c:v>2375</c:v>
                </c:pt>
                <c:pt idx="4">
                  <c:v>2497</c:v>
                </c:pt>
                <c:pt idx="5">
                  <c:v>2507</c:v>
                </c:pt>
                <c:pt idx="6">
                  <c:v>2738</c:v>
                </c:pt>
                <c:pt idx="7">
                  <c:v>2890</c:v>
                </c:pt>
                <c:pt idx="8">
                  <c:v>3084</c:v>
                </c:pt>
                <c:pt idx="9">
                  <c:v>3154</c:v>
                </c:pt>
                <c:pt idx="10">
                  <c:v>3308</c:v>
                </c:pt>
                <c:pt idx="11">
                  <c:v>3393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71-4A5F-84E1-A064B635E784}"/>
            </c:ext>
          </c:extLst>
        </c:ser>
        <c:ser>
          <c:idx val="10"/>
          <c:order val="3"/>
          <c:tx>
            <c:strRef>
              <c:f>'自然科学(電子)'!$A$16</c:f>
              <c:strCache>
                <c:ptCount val="1"/>
                <c:pt idx="0">
                  <c:v>Food Science</c:v>
                </c:pt>
              </c:strCache>
            </c:strRef>
          </c:tx>
          <c:cat>
            <c:strRef>
              <c:f>'自然科学(電子)'!$B$3:$N$3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'自然科学(電子)'!$B$16:$N$16</c:f>
              <c:numCache>
                <c:formatCode>#,##0.00_ </c:formatCode>
                <c:ptCount val="13"/>
                <c:pt idx="0">
                  <c:v>1277</c:v>
                </c:pt>
                <c:pt idx="1">
                  <c:v>1284</c:v>
                </c:pt>
                <c:pt idx="2">
                  <c:v>1384</c:v>
                </c:pt>
                <c:pt idx="3">
                  <c:v>1486</c:v>
                </c:pt>
                <c:pt idx="4">
                  <c:v>1569</c:v>
                </c:pt>
                <c:pt idx="5">
                  <c:v>2531</c:v>
                </c:pt>
                <c:pt idx="6">
                  <c:v>2673</c:v>
                </c:pt>
                <c:pt idx="7">
                  <c:v>2702</c:v>
                </c:pt>
                <c:pt idx="8">
                  <c:v>2832</c:v>
                </c:pt>
                <c:pt idx="9">
                  <c:v>3068</c:v>
                </c:pt>
                <c:pt idx="10">
                  <c:v>2895</c:v>
                </c:pt>
                <c:pt idx="11">
                  <c:v>3040</c:v>
                </c:pt>
                <c:pt idx="12">
                  <c:v>3303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71-4A5F-84E1-A064B635E784}"/>
            </c:ext>
          </c:extLst>
        </c:ser>
        <c:ser>
          <c:idx val="8"/>
          <c:order val="4"/>
          <c:tx>
            <c:strRef>
              <c:f>'自然科学(電子)'!$A$32</c:f>
              <c:strCache>
                <c:ptCount val="1"/>
                <c:pt idx="0">
                  <c:v>Zoology</c:v>
                </c:pt>
              </c:strCache>
            </c:strRef>
          </c:tx>
          <c:cat>
            <c:strRef>
              <c:f>'自然科学(電子)'!$B$3:$N$3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'自然科学(電子)'!$B$32:$M$32</c:f>
              <c:numCache>
                <c:formatCode>#,##0.00_ </c:formatCode>
                <c:ptCount val="12"/>
                <c:pt idx="0">
                  <c:v>1842</c:v>
                </c:pt>
                <c:pt idx="1">
                  <c:v>1884</c:v>
                </c:pt>
                <c:pt idx="2">
                  <c:v>1931</c:v>
                </c:pt>
                <c:pt idx="3">
                  <c:v>2104</c:v>
                </c:pt>
                <c:pt idx="4">
                  <c:v>2191</c:v>
                </c:pt>
                <c:pt idx="5">
                  <c:v>2319</c:v>
                </c:pt>
                <c:pt idx="6">
                  <c:v>2649</c:v>
                </c:pt>
                <c:pt idx="7">
                  <c:v>2583</c:v>
                </c:pt>
                <c:pt idx="8">
                  <c:v>2952</c:v>
                </c:pt>
                <c:pt idx="9">
                  <c:v>2735</c:v>
                </c:pt>
                <c:pt idx="10">
                  <c:v>2847</c:v>
                </c:pt>
                <c:pt idx="11">
                  <c:v>2884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1-4A5F-84E1-A064B635E784}"/>
            </c:ext>
          </c:extLst>
        </c:ser>
        <c:ser>
          <c:idx val="5"/>
          <c:order val="5"/>
          <c:tx>
            <c:strRef>
              <c:f>'自然科学(電子)'!$A$14</c:f>
              <c:strCache>
                <c:ptCount val="1"/>
                <c:pt idx="0">
                  <c:v>Engineering</c:v>
                </c:pt>
              </c:strCache>
            </c:strRef>
          </c:tx>
          <c:cat>
            <c:strRef>
              <c:f>'自然科学(電子)'!$B$3:$N$3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'自然科学(電子)'!$B$14:$N$14</c:f>
              <c:numCache>
                <c:formatCode>#,##0.00_ </c:formatCode>
                <c:ptCount val="13"/>
                <c:pt idx="0">
                  <c:v>2009</c:v>
                </c:pt>
                <c:pt idx="1">
                  <c:v>1942</c:v>
                </c:pt>
                <c:pt idx="2">
                  <c:v>2140</c:v>
                </c:pt>
                <c:pt idx="3">
                  <c:v>2087</c:v>
                </c:pt>
                <c:pt idx="4">
                  <c:v>2209</c:v>
                </c:pt>
                <c:pt idx="5">
                  <c:v>2149</c:v>
                </c:pt>
                <c:pt idx="6">
                  <c:v>2376</c:v>
                </c:pt>
                <c:pt idx="7">
                  <c:v>2473</c:v>
                </c:pt>
                <c:pt idx="8">
                  <c:v>2645</c:v>
                </c:pt>
                <c:pt idx="9">
                  <c:v>2687</c:v>
                </c:pt>
                <c:pt idx="10">
                  <c:v>2776</c:v>
                </c:pt>
                <c:pt idx="11">
                  <c:v>2889</c:v>
                </c:pt>
                <c:pt idx="12">
                  <c:v>3032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71-4A5F-84E1-A064B635E784}"/>
            </c:ext>
          </c:extLst>
        </c:ser>
        <c:ser>
          <c:idx val="6"/>
          <c:order val="6"/>
          <c:tx>
            <c:strRef>
              <c:f>'自然科学(電子)'!$A$30</c:f>
              <c:strCache>
                <c:ptCount val="1"/>
                <c:pt idx="0">
                  <c:v>Technology</c:v>
                </c:pt>
              </c:strCache>
            </c:strRef>
          </c:tx>
          <c:cat>
            <c:strRef>
              <c:f>'自然科学(電子)'!$B$3:$N$3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'自然科学(電子)'!$B$30:$N$30</c:f>
              <c:numCache>
                <c:formatCode>#,##0.00_ </c:formatCode>
                <c:ptCount val="13"/>
                <c:pt idx="0">
                  <c:v>1341</c:v>
                </c:pt>
                <c:pt idx="1">
                  <c:v>1318</c:v>
                </c:pt>
                <c:pt idx="2">
                  <c:v>1462</c:v>
                </c:pt>
                <c:pt idx="3">
                  <c:v>1389</c:v>
                </c:pt>
                <c:pt idx="4">
                  <c:v>1450</c:v>
                </c:pt>
                <c:pt idx="5">
                  <c:v>2019</c:v>
                </c:pt>
                <c:pt idx="6">
                  <c:v>2190</c:v>
                </c:pt>
                <c:pt idx="7">
                  <c:v>2372</c:v>
                </c:pt>
                <c:pt idx="8">
                  <c:v>2588</c:v>
                </c:pt>
                <c:pt idx="9">
                  <c:v>2601</c:v>
                </c:pt>
                <c:pt idx="10">
                  <c:v>2630</c:v>
                </c:pt>
                <c:pt idx="11">
                  <c:v>2768</c:v>
                </c:pt>
                <c:pt idx="12">
                  <c:v>2900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271-4A5F-84E1-A064B635E784}"/>
            </c:ext>
          </c:extLst>
        </c:ser>
        <c:ser>
          <c:idx val="7"/>
          <c:order val="7"/>
          <c:tx>
            <c:strRef>
              <c:f>'自然科学(電子)'!$A$10</c:f>
              <c:strCache>
                <c:ptCount val="1"/>
                <c:pt idx="0">
                  <c:v>Botany</c:v>
                </c:pt>
              </c:strCache>
            </c:strRef>
          </c:tx>
          <c:cat>
            <c:strRef>
              <c:f>'自然科学(電子)'!$B$3:$N$3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'自然科学(電子)'!$B$10:$N$10</c:f>
              <c:numCache>
                <c:formatCode>#,##0.00_ </c:formatCode>
                <c:ptCount val="13"/>
                <c:pt idx="0">
                  <c:v>1760</c:v>
                </c:pt>
                <c:pt idx="1">
                  <c:v>1885</c:v>
                </c:pt>
                <c:pt idx="2">
                  <c:v>2085</c:v>
                </c:pt>
                <c:pt idx="3">
                  <c:v>1845</c:v>
                </c:pt>
                <c:pt idx="4">
                  <c:v>1940</c:v>
                </c:pt>
                <c:pt idx="5">
                  <c:v>1977</c:v>
                </c:pt>
                <c:pt idx="6">
                  <c:v>2184</c:v>
                </c:pt>
                <c:pt idx="7">
                  <c:v>2215</c:v>
                </c:pt>
                <c:pt idx="8">
                  <c:v>2419</c:v>
                </c:pt>
                <c:pt idx="9">
                  <c:v>2346</c:v>
                </c:pt>
                <c:pt idx="10">
                  <c:v>2499</c:v>
                </c:pt>
                <c:pt idx="11">
                  <c:v>2552</c:v>
                </c:pt>
                <c:pt idx="12">
                  <c:v>2659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271-4A5F-84E1-A064B635E784}"/>
            </c:ext>
          </c:extLst>
        </c:ser>
        <c:ser>
          <c:idx val="11"/>
          <c:order val="8"/>
          <c:tx>
            <c:strRef>
              <c:f>'自然科学(電子)'!$A$24</c:f>
              <c:strCache>
                <c:ptCount val="1"/>
                <c:pt idx="0">
                  <c:v>Health Sciences</c:v>
                </c:pt>
              </c:strCache>
            </c:strRef>
          </c:tx>
          <c:cat>
            <c:strRef>
              <c:f>'自然科学(電子)'!$B$3:$N$3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'自然科学(電子)'!$B$24:$N$24</c:f>
              <c:numCache>
                <c:formatCode>#,##0.00_ </c:formatCode>
                <c:ptCount val="13"/>
                <c:pt idx="0">
                  <c:v>1593</c:v>
                </c:pt>
                <c:pt idx="1">
                  <c:v>1661</c:v>
                </c:pt>
                <c:pt idx="2">
                  <c:v>1544</c:v>
                </c:pt>
                <c:pt idx="3">
                  <c:v>1561</c:v>
                </c:pt>
                <c:pt idx="4">
                  <c:v>1649</c:v>
                </c:pt>
                <c:pt idx="5">
                  <c:v>1699</c:v>
                </c:pt>
                <c:pt idx="6">
                  <c:v>1865</c:v>
                </c:pt>
                <c:pt idx="7">
                  <c:v>1926</c:v>
                </c:pt>
                <c:pt idx="8">
                  <c:v>2070</c:v>
                </c:pt>
                <c:pt idx="9">
                  <c:v>2055</c:v>
                </c:pt>
                <c:pt idx="10">
                  <c:v>2142</c:v>
                </c:pt>
                <c:pt idx="11">
                  <c:v>2213</c:v>
                </c:pt>
                <c:pt idx="12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271-4A5F-84E1-A064B635E784}"/>
            </c:ext>
          </c:extLst>
        </c:ser>
        <c:ser>
          <c:idx val="2"/>
          <c:order val="9"/>
          <c:tx>
            <c:strRef>
              <c:f>'自然科学(電子)'!$A$6</c:f>
              <c:strCache>
                <c:ptCount val="1"/>
                <c:pt idx="0">
                  <c:v>Astronomy</c:v>
                </c:pt>
              </c:strCache>
            </c:strRef>
          </c:tx>
          <c:cat>
            <c:strRef>
              <c:f>'自然科学(電子)'!$B$3:$N$3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'自然科学(電子)'!$B$6:$N$6</c:f>
              <c:numCache>
                <c:formatCode>#,##0.00_ </c:formatCode>
                <c:ptCount val="13"/>
                <c:pt idx="0">
                  <c:v>1877</c:v>
                </c:pt>
                <c:pt idx="1">
                  <c:v>2308</c:v>
                </c:pt>
                <c:pt idx="2">
                  <c:v>2401</c:v>
                </c:pt>
                <c:pt idx="3">
                  <c:v>1880</c:v>
                </c:pt>
                <c:pt idx="4">
                  <c:v>1957</c:v>
                </c:pt>
                <c:pt idx="5">
                  <c:v>1742</c:v>
                </c:pt>
                <c:pt idx="6">
                  <c:v>1866</c:v>
                </c:pt>
                <c:pt idx="7">
                  <c:v>1959</c:v>
                </c:pt>
                <c:pt idx="8">
                  <c:v>2011</c:v>
                </c:pt>
                <c:pt idx="9">
                  <c:v>2104</c:v>
                </c:pt>
                <c:pt idx="10">
                  <c:v>1375</c:v>
                </c:pt>
                <c:pt idx="11">
                  <c:v>1407</c:v>
                </c:pt>
                <c:pt idx="12">
                  <c:v>1464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271-4A5F-84E1-A064B635E784}"/>
            </c:ext>
          </c:extLst>
        </c:ser>
        <c:ser>
          <c:idx val="4"/>
          <c:order val="10"/>
          <c:tx>
            <c:strRef>
              <c:f>'自然科学(電子)'!$A$26</c:f>
              <c:strCache>
                <c:ptCount val="1"/>
                <c:pt idx="0">
                  <c:v>Math &amp; Computer Science</c:v>
                </c:pt>
              </c:strCache>
            </c:strRef>
          </c:tx>
          <c:cat>
            <c:strRef>
              <c:f>'自然科学(電子)'!$B$3:$N$3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'自然科学(電子)'!$B$26:$N$26</c:f>
              <c:numCache>
                <c:formatCode>#,##0.00_ </c:formatCode>
                <c:ptCount val="13"/>
                <c:pt idx="0">
                  <c:v>1328</c:v>
                </c:pt>
                <c:pt idx="1">
                  <c:v>1366</c:v>
                </c:pt>
                <c:pt idx="2">
                  <c:v>1480</c:v>
                </c:pt>
                <c:pt idx="3">
                  <c:v>1472</c:v>
                </c:pt>
                <c:pt idx="4">
                  <c:v>1540</c:v>
                </c:pt>
                <c:pt idx="5">
                  <c:v>1518</c:v>
                </c:pt>
                <c:pt idx="6">
                  <c:v>1602</c:v>
                </c:pt>
                <c:pt idx="7">
                  <c:v>1691</c:v>
                </c:pt>
                <c:pt idx="8">
                  <c:v>1809</c:v>
                </c:pt>
                <c:pt idx="9">
                  <c:v>1799</c:v>
                </c:pt>
                <c:pt idx="10">
                  <c:v>1883</c:v>
                </c:pt>
                <c:pt idx="11">
                  <c:v>1956</c:v>
                </c:pt>
                <c:pt idx="12">
                  <c:v>2057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271-4A5F-84E1-A064B635E784}"/>
            </c:ext>
          </c:extLst>
        </c:ser>
        <c:ser>
          <c:idx val="14"/>
          <c:order val="11"/>
          <c:tx>
            <c:strRef>
              <c:f>'自然科学(電子)'!$A$20</c:f>
              <c:strCache>
                <c:ptCount val="1"/>
                <c:pt idx="0">
                  <c:v>Geography</c:v>
                </c:pt>
              </c:strCache>
            </c:strRef>
          </c:tx>
          <c:cat>
            <c:strRef>
              <c:f>'自然科学(電子)'!$B$3:$N$3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'自然科学(電子)'!$B$20:$N$20</c:f>
              <c:numCache>
                <c:formatCode>#,##0.00_ </c:formatCode>
                <c:ptCount val="13"/>
                <c:pt idx="0">
                  <c:v>973</c:v>
                </c:pt>
                <c:pt idx="1">
                  <c:v>965</c:v>
                </c:pt>
                <c:pt idx="2">
                  <c:v>1035</c:v>
                </c:pt>
                <c:pt idx="3">
                  <c:v>1254</c:v>
                </c:pt>
                <c:pt idx="4">
                  <c:v>1330</c:v>
                </c:pt>
                <c:pt idx="5">
                  <c:v>1359</c:v>
                </c:pt>
                <c:pt idx="6">
                  <c:v>1501</c:v>
                </c:pt>
                <c:pt idx="7">
                  <c:v>1527</c:v>
                </c:pt>
                <c:pt idx="8">
                  <c:v>1694</c:v>
                </c:pt>
                <c:pt idx="9">
                  <c:v>1711</c:v>
                </c:pt>
                <c:pt idx="10">
                  <c:v>1797</c:v>
                </c:pt>
                <c:pt idx="11">
                  <c:v>1873</c:v>
                </c:pt>
                <c:pt idx="12">
                  <c:v>1961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271-4A5F-84E1-A064B635E784}"/>
            </c:ext>
          </c:extLst>
        </c:ser>
        <c:ser>
          <c:idx val="12"/>
          <c:order val="12"/>
          <c:tx>
            <c:strRef>
              <c:f>'自然科学(電子)'!$A$18</c:f>
              <c:strCache>
                <c:ptCount val="1"/>
                <c:pt idx="0">
                  <c:v>General Science</c:v>
                </c:pt>
              </c:strCache>
            </c:strRef>
          </c:tx>
          <c:cat>
            <c:strRef>
              <c:f>'自然科学(電子)'!$B$3:$N$3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'自然科学(電子)'!$B$18:$N$18</c:f>
              <c:numCache>
                <c:formatCode>#,##0.00_ </c:formatCode>
                <c:ptCount val="13"/>
                <c:pt idx="0">
                  <c:v>1261</c:v>
                </c:pt>
                <c:pt idx="1">
                  <c:v>1202</c:v>
                </c:pt>
                <c:pt idx="2">
                  <c:v>1274</c:v>
                </c:pt>
                <c:pt idx="3">
                  <c:v>1349</c:v>
                </c:pt>
                <c:pt idx="4">
                  <c:v>1422</c:v>
                </c:pt>
                <c:pt idx="5">
                  <c:v>1293</c:v>
                </c:pt>
                <c:pt idx="6">
                  <c:v>1416</c:v>
                </c:pt>
                <c:pt idx="7">
                  <c:v>1412</c:v>
                </c:pt>
                <c:pt idx="8">
                  <c:v>1495</c:v>
                </c:pt>
                <c:pt idx="9">
                  <c:v>1573</c:v>
                </c:pt>
                <c:pt idx="10">
                  <c:v>1592</c:v>
                </c:pt>
                <c:pt idx="11">
                  <c:v>1654</c:v>
                </c:pt>
                <c:pt idx="12">
                  <c:v>1750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271-4A5F-84E1-A064B635E784}"/>
            </c:ext>
          </c:extLst>
        </c:ser>
        <c:ser>
          <c:idx val="15"/>
          <c:order val="14"/>
          <c:tx>
            <c:strRef>
              <c:f>'自然科学(電子)'!$A$4</c:f>
              <c:strCache>
                <c:ptCount val="1"/>
                <c:pt idx="0">
                  <c:v>Agriculture</c:v>
                </c:pt>
              </c:strCache>
            </c:strRef>
          </c:tx>
          <c:cat>
            <c:strRef>
              <c:f>'自然科学(電子)'!$B$3:$N$3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'自然科学(電子)'!$B$4:$N$4</c:f>
              <c:numCache>
                <c:formatCode>#,##0.00_ </c:formatCode>
                <c:ptCount val="13"/>
                <c:pt idx="0">
                  <c:v>1075</c:v>
                </c:pt>
                <c:pt idx="1">
                  <c:v>1120</c:v>
                </c:pt>
                <c:pt idx="2">
                  <c:v>1157</c:v>
                </c:pt>
                <c:pt idx="3">
                  <c:v>1044</c:v>
                </c:pt>
                <c:pt idx="4">
                  <c:v>1098</c:v>
                </c:pt>
                <c:pt idx="5">
                  <c:v>1076</c:v>
                </c:pt>
                <c:pt idx="6">
                  <c:v>1240</c:v>
                </c:pt>
                <c:pt idx="7">
                  <c:v>1251</c:v>
                </c:pt>
                <c:pt idx="8">
                  <c:v>1362</c:v>
                </c:pt>
                <c:pt idx="9">
                  <c:v>1360</c:v>
                </c:pt>
                <c:pt idx="10">
                  <c:v>1356</c:v>
                </c:pt>
                <c:pt idx="11">
                  <c:v>1377</c:v>
                </c:pt>
                <c:pt idx="12">
                  <c:v>1440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271-4A5F-84E1-A064B635E784}"/>
            </c:ext>
          </c:extLst>
        </c:ser>
        <c:ser>
          <c:idx val="13"/>
          <c:order val="15"/>
          <c:tx>
            <c:strRef>
              <c:f>'自然科学(電子)'!$A$34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</c:spPr>
          </c:marker>
          <c:cat>
            <c:strRef>
              <c:f>'自然科学(電子)'!$B$3:$N$3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'自然科学(電子)'!$B$34:$N$34</c:f>
              <c:numCache>
                <c:formatCode>#,##0.00_ </c:formatCode>
                <c:ptCount val="13"/>
                <c:pt idx="0">
                  <c:v>1805.3188028627196</c:v>
                </c:pt>
                <c:pt idx="1">
                  <c:v>1861.1990891346779</c:v>
                </c:pt>
                <c:pt idx="2">
                  <c:v>1935.5731945348082</c:v>
                </c:pt>
                <c:pt idx="3">
                  <c:v>1951.0527000650618</c:v>
                </c:pt>
                <c:pt idx="4">
                  <c:v>2052.487963565387</c:v>
                </c:pt>
                <c:pt idx="5">
                  <c:v>2049.4242029928432</c:v>
                </c:pt>
                <c:pt idx="6">
                  <c:v>2267.5666883539361</c:v>
                </c:pt>
                <c:pt idx="7">
                  <c:v>2340.9479505530253</c:v>
                </c:pt>
                <c:pt idx="8">
                  <c:v>2525.4163955757972</c:v>
                </c:pt>
                <c:pt idx="9">
                  <c:v>2534.7501626545218</c:v>
                </c:pt>
                <c:pt idx="10">
                  <c:v>2627.7521145087835</c:v>
                </c:pt>
                <c:pt idx="11">
                  <c:v>2719.0253741054003</c:v>
                </c:pt>
                <c:pt idx="12">
                  <c:v>2852.7208848405985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71-4A5F-84E1-A064B635E784}"/>
            </c:ext>
          </c:extLst>
        </c:ser>
        <c:ser>
          <c:idx val="16"/>
          <c:order val="16"/>
          <c:tx>
            <c:strRef>
              <c:f>'自然科学(電子)'!$A$22</c:f>
              <c:strCache>
                <c:ptCount val="1"/>
                <c:pt idx="0">
                  <c:v>Geology</c:v>
                </c:pt>
              </c:strCache>
            </c:strRef>
          </c:tx>
          <c:cat>
            <c:strRef>
              <c:f>'自然科学(電子)'!$B$3:$N$3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'自然科学(電子)'!$B$22:$N$22</c:f>
              <c:numCache>
                <c:formatCode>#,##0.00_ </c:formatCode>
                <c:ptCount val="13"/>
                <c:pt idx="0">
                  <c:v>1485</c:v>
                </c:pt>
                <c:pt idx="1">
                  <c:v>1513</c:v>
                </c:pt>
                <c:pt idx="2">
                  <c:v>1537</c:v>
                </c:pt>
                <c:pt idx="3">
                  <c:v>1191</c:v>
                </c:pt>
                <c:pt idx="4">
                  <c:v>1253</c:v>
                </c:pt>
                <c:pt idx="5">
                  <c:v>1230</c:v>
                </c:pt>
                <c:pt idx="6">
                  <c:v>1317</c:v>
                </c:pt>
                <c:pt idx="7">
                  <c:v>1391</c:v>
                </c:pt>
                <c:pt idx="8">
                  <c:v>1550</c:v>
                </c:pt>
                <c:pt idx="9">
                  <c:v>1572</c:v>
                </c:pt>
                <c:pt idx="10">
                  <c:v>1553</c:v>
                </c:pt>
                <c:pt idx="11">
                  <c:v>1578</c:v>
                </c:pt>
                <c:pt idx="12">
                  <c:v>1633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87-4AEE-877F-600ADED4D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50176"/>
        <c:axId val="172452096"/>
        <c:extLst>
          <c:ext xmlns:c15="http://schemas.microsoft.com/office/drawing/2012/chart" uri="{02D57815-91ED-43cb-92C2-25804820EDAC}">
            <c15:filteredLineSeries>
              <c15:ser>
                <c:idx val="9"/>
                <c:order val="13"/>
                <c:tx>
                  <c:strRef>
                    <c:extLst>
                      <c:ext uri="{02D57815-91ED-43cb-92C2-25804820EDAC}">
                        <c15:formulaRef>
                          <c15:sqref>'自然科学(電子)'!#REF!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ormulaRef>
                          <c15:sqref>'自然科学(電子)'!$B$3:$N$3</c15:sqref>
                        </c15:formulaRef>
                      </c:ext>
                    </c:extLst>
                    <c:strCache>
                      <c:ptCount val="13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  <c:pt idx="12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'自然科学(電子)'!#REF!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F-6271-4A5F-84E1-A064B635E784}"/>
                  </c:ext>
                </c:extLst>
              </c15:ser>
            </c15:filteredLineSeries>
          </c:ext>
        </c:extLst>
      </c:lineChart>
      <c:catAx>
        <c:axId val="17245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72452096"/>
        <c:crosses val="autoZero"/>
        <c:auto val="1"/>
        <c:lblAlgn val="ctr"/>
        <c:lblOffset val="100"/>
        <c:noMultiLvlLbl val="0"/>
      </c:catAx>
      <c:valAx>
        <c:axId val="172452096"/>
        <c:scaling>
          <c:orientation val="minMax"/>
          <c:max val="8000"/>
        </c:scaling>
        <c:delete val="0"/>
        <c:axPos val="l"/>
        <c:majorGridlines/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72450176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78808036523832625"/>
          <c:y val="3.8674016005853629E-2"/>
          <c:w val="0.15814992382120566"/>
          <c:h val="0.56121259368294518"/>
        </c:manualLayout>
      </c:layout>
      <c:overlay val="0"/>
      <c:txPr>
        <a:bodyPr/>
        <a:lstStyle/>
        <a:p>
          <a:pPr>
            <a:defRPr sz="1050">
              <a:latin typeface="+mn-lt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473710615821974E-2"/>
          <c:y val="5.1300984668005672E-2"/>
          <c:w val="0.70617008098774736"/>
          <c:h val="0.9027326446565096"/>
        </c:manualLayout>
      </c:layout>
      <c:lineChart>
        <c:grouping val="standard"/>
        <c:varyColors val="0"/>
        <c:ser>
          <c:idx val="16"/>
          <c:order val="0"/>
          <c:tx>
            <c:strRef>
              <c:f>'人文社会科学(電子)'!$A$8</c:f>
              <c:strCache>
                <c:ptCount val="1"/>
                <c:pt idx="0">
                  <c:v>Business &amp; Economics</c:v>
                </c:pt>
              </c:strCache>
            </c:strRef>
          </c:tx>
          <c:cat>
            <c:strRef>
              <c:f>'人文社会科学(電子)'!$B$3:$N$3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'人文社会科学(電子)'!$B$8:$N$8</c:f>
              <c:numCache>
                <c:formatCode>#,##0.00_ </c:formatCode>
                <c:ptCount val="13"/>
                <c:pt idx="0">
                  <c:v>733</c:v>
                </c:pt>
                <c:pt idx="1">
                  <c:v>746</c:v>
                </c:pt>
                <c:pt idx="2">
                  <c:v>800</c:v>
                </c:pt>
                <c:pt idx="3">
                  <c:v>853</c:v>
                </c:pt>
                <c:pt idx="4">
                  <c:v>912</c:v>
                </c:pt>
                <c:pt idx="5">
                  <c:v>1625</c:v>
                </c:pt>
                <c:pt idx="6">
                  <c:v>1809</c:v>
                </c:pt>
                <c:pt idx="7">
                  <c:v>1840</c:v>
                </c:pt>
                <c:pt idx="8">
                  <c:v>1997</c:v>
                </c:pt>
                <c:pt idx="9">
                  <c:v>1987</c:v>
                </c:pt>
                <c:pt idx="10">
                  <c:v>1977</c:v>
                </c:pt>
                <c:pt idx="11">
                  <c:v>2057</c:v>
                </c:pt>
                <c:pt idx="12">
                  <c:v>2158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50-4B78-8CB4-3C7EF7E0B604}"/>
            </c:ext>
          </c:extLst>
        </c:ser>
        <c:ser>
          <c:idx val="0"/>
          <c:order val="1"/>
          <c:tx>
            <c:strRef>
              <c:f>'人文社会科学(電子)'!$A$22</c:f>
              <c:strCache>
                <c:ptCount val="1"/>
                <c:pt idx="0">
                  <c:v>Military &amp; Naval Science</c:v>
                </c:pt>
              </c:strCache>
            </c:strRef>
          </c:tx>
          <c:cat>
            <c:strRef>
              <c:f>'人文社会科学(電子)'!$B$3:$N$3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'人文社会科学(電子)'!$B$22:$N$22</c:f>
              <c:numCache>
                <c:formatCode>#,##0.00_ </c:formatCode>
                <c:ptCount val="13"/>
                <c:pt idx="0">
                  <c:v>827</c:v>
                </c:pt>
                <c:pt idx="1">
                  <c:v>751</c:v>
                </c:pt>
                <c:pt idx="2">
                  <c:v>804</c:v>
                </c:pt>
                <c:pt idx="3">
                  <c:v>940</c:v>
                </c:pt>
                <c:pt idx="4">
                  <c:v>1002</c:v>
                </c:pt>
                <c:pt idx="5">
                  <c:v>920</c:v>
                </c:pt>
                <c:pt idx="6">
                  <c:v>1142</c:v>
                </c:pt>
                <c:pt idx="7">
                  <c:v>1120</c:v>
                </c:pt>
                <c:pt idx="8">
                  <c:v>1300</c:v>
                </c:pt>
                <c:pt idx="9">
                  <c:v>1215</c:v>
                </c:pt>
                <c:pt idx="10">
                  <c:v>1263</c:v>
                </c:pt>
                <c:pt idx="11">
                  <c:v>1324</c:v>
                </c:pt>
                <c:pt idx="12">
                  <c:v>1436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50-4B78-8CB4-3C7EF7E0B604}"/>
            </c:ext>
          </c:extLst>
        </c:ser>
        <c:ser>
          <c:idx val="3"/>
          <c:order val="2"/>
          <c:tx>
            <c:strRef>
              <c:f>'人文社会科学(電子)'!$A$10</c:f>
              <c:strCache>
                <c:ptCount val="1"/>
                <c:pt idx="0">
                  <c:v>Education</c:v>
                </c:pt>
              </c:strCache>
            </c:strRef>
          </c:tx>
          <c:cat>
            <c:strRef>
              <c:f>'人文社会科学(電子)'!$B$3:$N$3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'人文社会科学(電子)'!$B$10:$N$10</c:f>
              <c:numCache>
                <c:formatCode>#,##0.00_ </c:formatCode>
                <c:ptCount val="13"/>
                <c:pt idx="0">
                  <c:v>708</c:v>
                </c:pt>
                <c:pt idx="1">
                  <c:v>778</c:v>
                </c:pt>
                <c:pt idx="2">
                  <c:v>813</c:v>
                </c:pt>
                <c:pt idx="3">
                  <c:v>870</c:v>
                </c:pt>
                <c:pt idx="4">
                  <c:v>938</c:v>
                </c:pt>
                <c:pt idx="5">
                  <c:v>954</c:v>
                </c:pt>
                <c:pt idx="6">
                  <c:v>1019</c:v>
                </c:pt>
                <c:pt idx="7">
                  <c:v>1086</c:v>
                </c:pt>
                <c:pt idx="8">
                  <c:v>1165</c:v>
                </c:pt>
                <c:pt idx="9">
                  <c:v>1214</c:v>
                </c:pt>
                <c:pt idx="10">
                  <c:v>1289</c:v>
                </c:pt>
                <c:pt idx="11">
                  <c:v>1356</c:v>
                </c:pt>
                <c:pt idx="12">
                  <c:v>1450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50-4B78-8CB4-3C7EF7E0B604}"/>
            </c:ext>
          </c:extLst>
        </c:ser>
        <c:ser>
          <c:idx val="1"/>
          <c:order val="3"/>
          <c:tx>
            <c:strRef>
              <c:f>'人文社会科学(電子)'!$A$30</c:f>
              <c:strCache>
                <c:ptCount val="1"/>
                <c:pt idx="0">
                  <c:v>Psychology</c:v>
                </c:pt>
              </c:strCache>
            </c:strRef>
          </c:tx>
          <c:cat>
            <c:strRef>
              <c:f>'人文社会科学(電子)'!$B$3:$N$3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'人文社会科学(電子)'!$B$30:$N$30</c:f>
              <c:numCache>
                <c:formatCode>#,##0.00_ </c:formatCode>
                <c:ptCount val="13"/>
                <c:pt idx="0">
                  <c:v>795</c:v>
                </c:pt>
                <c:pt idx="1">
                  <c:v>774</c:v>
                </c:pt>
                <c:pt idx="2">
                  <c:v>812</c:v>
                </c:pt>
                <c:pt idx="3">
                  <c:v>918</c:v>
                </c:pt>
                <c:pt idx="4">
                  <c:v>981</c:v>
                </c:pt>
                <c:pt idx="5">
                  <c:v>892</c:v>
                </c:pt>
                <c:pt idx="6">
                  <c:v>1015</c:v>
                </c:pt>
                <c:pt idx="7">
                  <c:v>1023</c:v>
                </c:pt>
                <c:pt idx="8">
                  <c:v>1170</c:v>
                </c:pt>
                <c:pt idx="9">
                  <c:v>1136</c:v>
                </c:pt>
                <c:pt idx="10">
                  <c:v>1189</c:v>
                </c:pt>
                <c:pt idx="11">
                  <c:v>1240</c:v>
                </c:pt>
                <c:pt idx="12">
                  <c:v>1312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50-4B78-8CB4-3C7EF7E0B604}"/>
            </c:ext>
          </c:extLst>
        </c:ser>
        <c:ser>
          <c:idx val="2"/>
          <c:order val="4"/>
          <c:tx>
            <c:strRef>
              <c:f>'人文社会科学(電子)'!$A$36</c:f>
              <c:strCache>
                <c:ptCount val="1"/>
                <c:pt idx="0">
                  <c:v>Sociology</c:v>
                </c:pt>
              </c:strCache>
            </c:strRef>
          </c:tx>
          <c:cat>
            <c:strRef>
              <c:f>'人文社会科学(電子)'!$B$3:$N$3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'人文社会科学(電子)'!$B$36:$N$36</c:f>
              <c:numCache>
                <c:formatCode>#,##0.00_ </c:formatCode>
                <c:ptCount val="13"/>
                <c:pt idx="0">
                  <c:v>713</c:v>
                </c:pt>
                <c:pt idx="1">
                  <c:v>721</c:v>
                </c:pt>
                <c:pt idx="2">
                  <c:v>758</c:v>
                </c:pt>
                <c:pt idx="3">
                  <c:v>780</c:v>
                </c:pt>
                <c:pt idx="4">
                  <c:v>834</c:v>
                </c:pt>
                <c:pt idx="5">
                  <c:v>838</c:v>
                </c:pt>
                <c:pt idx="6">
                  <c:v>963</c:v>
                </c:pt>
                <c:pt idx="7">
                  <c:v>1006</c:v>
                </c:pt>
                <c:pt idx="8">
                  <c:v>1101</c:v>
                </c:pt>
                <c:pt idx="9">
                  <c:v>1110</c:v>
                </c:pt>
                <c:pt idx="10">
                  <c:v>1147</c:v>
                </c:pt>
                <c:pt idx="11">
                  <c:v>1205</c:v>
                </c:pt>
                <c:pt idx="12">
                  <c:v>1266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50-4B78-8CB4-3C7EF7E0B604}"/>
            </c:ext>
          </c:extLst>
        </c:ser>
        <c:ser>
          <c:idx val="5"/>
          <c:order val="5"/>
          <c:tx>
            <c:strRef>
              <c:f>'人文社会科学(電子)'!$A$34</c:f>
              <c:strCache>
                <c:ptCount val="1"/>
                <c:pt idx="0">
                  <c:v>Social Sciences</c:v>
                </c:pt>
              </c:strCache>
            </c:strRef>
          </c:tx>
          <c:cat>
            <c:strRef>
              <c:f>'人文社会科学(電子)'!$B$3:$N$3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'人文社会科学(電子)'!$B$34:$N$34</c:f>
              <c:numCache>
                <c:formatCode>#,##0.00_ </c:formatCode>
                <c:ptCount val="13"/>
                <c:pt idx="0">
                  <c:v>775</c:v>
                </c:pt>
                <c:pt idx="1">
                  <c:v>818</c:v>
                </c:pt>
                <c:pt idx="2">
                  <c:v>847</c:v>
                </c:pt>
                <c:pt idx="3">
                  <c:v>847</c:v>
                </c:pt>
                <c:pt idx="4">
                  <c:v>912</c:v>
                </c:pt>
                <c:pt idx="5">
                  <c:v>873</c:v>
                </c:pt>
                <c:pt idx="6">
                  <c:v>938</c:v>
                </c:pt>
                <c:pt idx="7">
                  <c:v>950</c:v>
                </c:pt>
                <c:pt idx="8">
                  <c:v>1100</c:v>
                </c:pt>
                <c:pt idx="9">
                  <c:v>1029</c:v>
                </c:pt>
                <c:pt idx="10">
                  <c:v>1105</c:v>
                </c:pt>
                <c:pt idx="11">
                  <c:v>1146</c:v>
                </c:pt>
                <c:pt idx="12">
                  <c:v>1209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50-4B78-8CB4-3C7EF7E0B604}"/>
            </c:ext>
          </c:extLst>
        </c:ser>
        <c:ser>
          <c:idx val="10"/>
          <c:order val="6"/>
          <c:tx>
            <c:strRef>
              <c:f>'人文社会科学(電子)'!$A$28</c:f>
              <c:strCache>
                <c:ptCount val="1"/>
                <c:pt idx="0">
                  <c:v>Political Science</c:v>
                </c:pt>
              </c:strCache>
            </c:strRef>
          </c:tx>
          <c:cat>
            <c:strRef>
              <c:f>'人文社会科学(電子)'!$B$3:$N$3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'人文社会科学(電子)'!$B$28:$N$28</c:f>
              <c:numCache>
                <c:formatCode>#,##0.00_ </c:formatCode>
                <c:ptCount val="13"/>
                <c:pt idx="0">
                  <c:v>619</c:v>
                </c:pt>
                <c:pt idx="1">
                  <c:v>620</c:v>
                </c:pt>
                <c:pt idx="2">
                  <c:v>674</c:v>
                </c:pt>
                <c:pt idx="3">
                  <c:v>708</c:v>
                </c:pt>
                <c:pt idx="4">
                  <c:v>751</c:v>
                </c:pt>
                <c:pt idx="5">
                  <c:v>736</c:v>
                </c:pt>
                <c:pt idx="6">
                  <c:v>832</c:v>
                </c:pt>
                <c:pt idx="7">
                  <c:v>869</c:v>
                </c:pt>
                <c:pt idx="8">
                  <c:v>961</c:v>
                </c:pt>
                <c:pt idx="9">
                  <c:v>966</c:v>
                </c:pt>
                <c:pt idx="10">
                  <c:v>1015</c:v>
                </c:pt>
                <c:pt idx="11">
                  <c:v>1059</c:v>
                </c:pt>
                <c:pt idx="12">
                  <c:v>1105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50-4B78-8CB4-3C7EF7E0B604}"/>
            </c:ext>
          </c:extLst>
        </c:ser>
        <c:ser>
          <c:idx val="9"/>
          <c:order val="7"/>
          <c:tx>
            <c:strRef>
              <c:f>'人文社会科学(電子)'!$A$32</c:f>
              <c:strCache>
                <c:ptCount val="1"/>
                <c:pt idx="0">
                  <c:v>Recreation</c:v>
                </c:pt>
              </c:strCache>
            </c:strRef>
          </c:tx>
          <c:cat>
            <c:strRef>
              <c:f>'人文社会科学(電子)'!$B$3:$N$3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'人文社会科学(電子)'!$B$32:$N$32</c:f>
              <c:numCache>
                <c:formatCode>#,##0.00_ </c:formatCode>
                <c:ptCount val="13"/>
                <c:pt idx="0">
                  <c:v>549</c:v>
                </c:pt>
                <c:pt idx="1">
                  <c:v>581</c:v>
                </c:pt>
                <c:pt idx="2">
                  <c:v>602</c:v>
                </c:pt>
                <c:pt idx="3">
                  <c:v>654</c:v>
                </c:pt>
                <c:pt idx="4">
                  <c:v>698</c:v>
                </c:pt>
                <c:pt idx="5">
                  <c:v>731</c:v>
                </c:pt>
                <c:pt idx="6">
                  <c:v>835</c:v>
                </c:pt>
                <c:pt idx="7">
                  <c:v>841</c:v>
                </c:pt>
                <c:pt idx="8">
                  <c:v>910</c:v>
                </c:pt>
                <c:pt idx="9">
                  <c:v>942</c:v>
                </c:pt>
                <c:pt idx="10">
                  <c:v>991</c:v>
                </c:pt>
                <c:pt idx="11">
                  <c:v>1049</c:v>
                </c:pt>
                <c:pt idx="12">
                  <c:v>1107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50-4B78-8CB4-3C7EF7E0B604}"/>
            </c:ext>
          </c:extLst>
        </c:ser>
        <c:ser>
          <c:idx val="4"/>
          <c:order val="8"/>
          <c:tx>
            <c:strRef>
              <c:f>'人文社会科学(電子)'!$A$20</c:f>
              <c:strCache>
                <c:ptCount val="1"/>
                <c:pt idx="0">
                  <c:v>Library Science</c:v>
                </c:pt>
              </c:strCache>
            </c:strRef>
          </c:tx>
          <c:cat>
            <c:strRef>
              <c:f>'人文社会科学(電子)'!$B$3:$N$3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'人文社会科学(電子)'!$B$20:$N$20</c:f>
              <c:numCache>
                <c:formatCode>#,##0.00_ </c:formatCode>
                <c:ptCount val="13"/>
                <c:pt idx="0">
                  <c:v>491</c:v>
                </c:pt>
                <c:pt idx="1">
                  <c:v>493</c:v>
                </c:pt>
                <c:pt idx="2">
                  <c:v>496</c:v>
                </c:pt>
                <c:pt idx="3">
                  <c:v>485</c:v>
                </c:pt>
                <c:pt idx="4">
                  <c:v>522</c:v>
                </c:pt>
                <c:pt idx="5">
                  <c:v>594</c:v>
                </c:pt>
                <c:pt idx="6">
                  <c:v>650</c:v>
                </c:pt>
                <c:pt idx="7">
                  <c:v>650</c:v>
                </c:pt>
                <c:pt idx="8">
                  <c:v>703</c:v>
                </c:pt>
                <c:pt idx="9">
                  <c:v>704</c:v>
                </c:pt>
                <c:pt idx="10">
                  <c:v>720</c:v>
                </c:pt>
                <c:pt idx="11">
                  <c:v>741</c:v>
                </c:pt>
                <c:pt idx="12">
                  <c:v>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250-4B78-8CB4-3C7EF7E0B604}"/>
            </c:ext>
          </c:extLst>
        </c:ser>
        <c:ser>
          <c:idx val="8"/>
          <c:order val="9"/>
          <c:tx>
            <c:strRef>
              <c:f>'人文社会科学(電子)'!$A$4</c:f>
              <c:strCache>
                <c:ptCount val="1"/>
                <c:pt idx="0">
                  <c:v>Anthropology</c:v>
                </c:pt>
              </c:strCache>
            </c:strRef>
          </c:tx>
          <c:cat>
            <c:strRef>
              <c:f>'人文社会科学(電子)'!$B$3:$N$3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'人文社会科学(電子)'!$B$4:$N$4</c:f>
              <c:numCache>
                <c:formatCode>#,##0.00_ </c:formatCode>
                <c:ptCount val="13"/>
                <c:pt idx="0">
                  <c:v>570</c:v>
                </c:pt>
                <c:pt idx="1">
                  <c:v>589</c:v>
                </c:pt>
                <c:pt idx="2">
                  <c:v>604</c:v>
                </c:pt>
                <c:pt idx="3">
                  <c:v>489</c:v>
                </c:pt>
                <c:pt idx="4">
                  <c:v>517</c:v>
                </c:pt>
                <c:pt idx="5">
                  <c:v>465</c:v>
                </c:pt>
                <c:pt idx="6">
                  <c:v>601</c:v>
                </c:pt>
                <c:pt idx="7">
                  <c:v>544</c:v>
                </c:pt>
                <c:pt idx="8">
                  <c:v>682</c:v>
                </c:pt>
                <c:pt idx="9">
                  <c:v>601</c:v>
                </c:pt>
                <c:pt idx="10">
                  <c:v>626</c:v>
                </c:pt>
                <c:pt idx="11">
                  <c:v>647</c:v>
                </c:pt>
                <c:pt idx="12">
                  <c:v>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250-4B78-8CB4-3C7EF7E0B604}"/>
            </c:ext>
          </c:extLst>
        </c:ser>
        <c:ser>
          <c:idx val="7"/>
          <c:order val="10"/>
          <c:tx>
            <c:strRef>
              <c:f>'人文社会科学(電子)'!$A$18</c:f>
              <c:strCache>
                <c:ptCount val="1"/>
                <c:pt idx="0">
                  <c:v>Law</c:v>
                </c:pt>
              </c:strCache>
            </c:strRef>
          </c:tx>
          <c:cat>
            <c:strRef>
              <c:f>'人文社会科学(電子)'!$B$3:$N$3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'人文社会科学(電子)'!$B$18:$N$18</c:f>
              <c:numCache>
                <c:formatCode>#,##0.00_ </c:formatCode>
                <c:ptCount val="13"/>
                <c:pt idx="0">
                  <c:v>565</c:v>
                </c:pt>
                <c:pt idx="1">
                  <c:v>565</c:v>
                </c:pt>
                <c:pt idx="2">
                  <c:v>569</c:v>
                </c:pt>
                <c:pt idx="3">
                  <c:v>550</c:v>
                </c:pt>
                <c:pt idx="4">
                  <c:v>583</c:v>
                </c:pt>
                <c:pt idx="5">
                  <c:v>418</c:v>
                </c:pt>
                <c:pt idx="6">
                  <c:v>600</c:v>
                </c:pt>
                <c:pt idx="7">
                  <c:v>474</c:v>
                </c:pt>
                <c:pt idx="8">
                  <c:v>645</c:v>
                </c:pt>
                <c:pt idx="9">
                  <c:v>496</c:v>
                </c:pt>
                <c:pt idx="10">
                  <c:v>549</c:v>
                </c:pt>
                <c:pt idx="11">
                  <c:v>564</c:v>
                </c:pt>
                <c:pt idx="12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250-4B78-8CB4-3C7EF7E0B604}"/>
            </c:ext>
          </c:extLst>
        </c:ser>
        <c:ser>
          <c:idx val="11"/>
          <c:order val="11"/>
          <c:tx>
            <c:strRef>
              <c:f>'人文社会科学(電子)'!$A$6</c:f>
              <c:strCache>
                <c:ptCount val="1"/>
                <c:pt idx="0">
                  <c:v>Arts &amp; Architecture</c:v>
                </c:pt>
              </c:strCache>
            </c:strRef>
          </c:tx>
          <c:cat>
            <c:strRef>
              <c:f>'人文社会科学(電子)'!$B$3:$N$3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'人文社会科学(電子)'!$B$6:$N$6</c:f>
              <c:numCache>
                <c:formatCode>#,##0.00_ </c:formatCode>
                <c:ptCount val="13"/>
                <c:pt idx="0">
                  <c:v>481</c:v>
                </c:pt>
                <c:pt idx="1">
                  <c:v>455</c:v>
                </c:pt>
                <c:pt idx="2">
                  <c:v>463</c:v>
                </c:pt>
                <c:pt idx="3">
                  <c:v>523</c:v>
                </c:pt>
                <c:pt idx="4">
                  <c:v>556</c:v>
                </c:pt>
                <c:pt idx="5">
                  <c:v>375</c:v>
                </c:pt>
                <c:pt idx="6">
                  <c:v>505</c:v>
                </c:pt>
                <c:pt idx="7">
                  <c:v>437</c:v>
                </c:pt>
                <c:pt idx="8">
                  <c:v>583</c:v>
                </c:pt>
                <c:pt idx="9">
                  <c:v>483</c:v>
                </c:pt>
                <c:pt idx="10">
                  <c:v>500</c:v>
                </c:pt>
                <c:pt idx="11">
                  <c:v>529</c:v>
                </c:pt>
                <c:pt idx="12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250-4B78-8CB4-3C7EF7E0B604}"/>
            </c:ext>
          </c:extLst>
        </c:ser>
        <c:ser>
          <c:idx val="14"/>
          <c:order val="12"/>
          <c:tx>
            <c:strRef>
              <c:f>'人文社会科学(電子)'!$A$14</c:f>
              <c:strCache>
                <c:ptCount val="1"/>
                <c:pt idx="0">
                  <c:v>History</c:v>
                </c:pt>
              </c:strCache>
            </c:strRef>
          </c:tx>
          <c:cat>
            <c:strRef>
              <c:f>'人文社会科学(電子)'!$B$3:$N$3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'人文社会科学(電子)'!$B$14:$N$14</c:f>
              <c:numCache>
                <c:formatCode>#,##0.00_ </c:formatCode>
                <c:ptCount val="13"/>
                <c:pt idx="0">
                  <c:v>383</c:v>
                </c:pt>
                <c:pt idx="1">
                  <c:v>433</c:v>
                </c:pt>
                <c:pt idx="2">
                  <c:v>434</c:v>
                </c:pt>
                <c:pt idx="3">
                  <c:v>440</c:v>
                </c:pt>
                <c:pt idx="4">
                  <c:v>468</c:v>
                </c:pt>
                <c:pt idx="5">
                  <c:v>412</c:v>
                </c:pt>
                <c:pt idx="6">
                  <c:v>491</c:v>
                </c:pt>
                <c:pt idx="7">
                  <c:v>480</c:v>
                </c:pt>
                <c:pt idx="8">
                  <c:v>549</c:v>
                </c:pt>
                <c:pt idx="9">
                  <c:v>525</c:v>
                </c:pt>
                <c:pt idx="10">
                  <c:v>552</c:v>
                </c:pt>
                <c:pt idx="11">
                  <c:v>569</c:v>
                </c:pt>
                <c:pt idx="12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250-4B78-8CB4-3C7EF7E0B604}"/>
            </c:ext>
          </c:extLst>
        </c:ser>
        <c:ser>
          <c:idx val="6"/>
          <c:order val="13"/>
          <c:tx>
            <c:strRef>
              <c:f>'人文社会科学(電子)'!$A$12</c:f>
              <c:strCache>
                <c:ptCount val="1"/>
                <c:pt idx="0">
                  <c:v>General Works</c:v>
                </c:pt>
              </c:strCache>
            </c:strRef>
          </c:tx>
          <c:cat>
            <c:strRef>
              <c:f>'人文社会科学(電子)'!$B$3:$N$3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'人文社会科学(電子)'!$B$12:$N$12</c:f>
              <c:numCache>
                <c:formatCode>#,##0.00_ </c:formatCode>
                <c:ptCount val="13"/>
                <c:pt idx="0">
                  <c:v>482</c:v>
                </c:pt>
                <c:pt idx="1">
                  <c:v>472</c:v>
                </c:pt>
                <c:pt idx="2">
                  <c:v>495</c:v>
                </c:pt>
                <c:pt idx="3">
                  <c:v>410</c:v>
                </c:pt>
                <c:pt idx="4">
                  <c:v>434</c:v>
                </c:pt>
                <c:pt idx="5">
                  <c:v>218</c:v>
                </c:pt>
                <c:pt idx="6">
                  <c:v>453</c:v>
                </c:pt>
                <c:pt idx="7">
                  <c:v>247</c:v>
                </c:pt>
                <c:pt idx="8">
                  <c:v>457</c:v>
                </c:pt>
                <c:pt idx="9">
                  <c:v>276</c:v>
                </c:pt>
                <c:pt idx="10">
                  <c:v>261</c:v>
                </c:pt>
                <c:pt idx="11">
                  <c:v>270</c:v>
                </c:pt>
                <c:pt idx="12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250-4B78-8CB4-3C7EF7E0B604}"/>
            </c:ext>
          </c:extLst>
        </c:ser>
        <c:ser>
          <c:idx val="12"/>
          <c:order val="14"/>
          <c:tx>
            <c:strRef>
              <c:f>'人文社会科学(電子)'!$A$26</c:f>
              <c:strCache>
                <c:ptCount val="1"/>
                <c:pt idx="0">
                  <c:v>Philosophy &amp; Religion</c:v>
                </c:pt>
              </c:strCache>
            </c:strRef>
          </c:tx>
          <c:cat>
            <c:strRef>
              <c:f>'人文社会科学(電子)'!$B$3:$N$3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'人文社会科学(電子)'!$B$26:$N$26</c:f>
              <c:numCache>
                <c:formatCode>#,##0.00_ </c:formatCode>
                <c:ptCount val="13"/>
                <c:pt idx="0">
                  <c:v>404</c:v>
                </c:pt>
                <c:pt idx="1">
                  <c:v>426</c:v>
                </c:pt>
                <c:pt idx="2">
                  <c:v>417</c:v>
                </c:pt>
                <c:pt idx="3">
                  <c:v>406</c:v>
                </c:pt>
                <c:pt idx="4">
                  <c:v>429</c:v>
                </c:pt>
                <c:pt idx="5">
                  <c:v>371</c:v>
                </c:pt>
                <c:pt idx="6">
                  <c:v>446</c:v>
                </c:pt>
                <c:pt idx="7">
                  <c:v>424</c:v>
                </c:pt>
                <c:pt idx="8">
                  <c:v>478</c:v>
                </c:pt>
                <c:pt idx="9">
                  <c:v>440</c:v>
                </c:pt>
                <c:pt idx="10">
                  <c:v>473</c:v>
                </c:pt>
                <c:pt idx="11">
                  <c:v>489</c:v>
                </c:pt>
                <c:pt idx="12">
                  <c:v>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250-4B78-8CB4-3C7EF7E0B604}"/>
            </c:ext>
          </c:extLst>
        </c:ser>
        <c:ser>
          <c:idx val="15"/>
          <c:order val="15"/>
          <c:tx>
            <c:strRef>
              <c:f>'人文社会科学(電子)'!$A$16</c:f>
              <c:strCache>
                <c:ptCount val="1"/>
                <c:pt idx="0">
                  <c:v>Language &amp; Literature</c:v>
                </c:pt>
              </c:strCache>
            </c:strRef>
          </c:tx>
          <c:cat>
            <c:strRef>
              <c:f>'人文社会科学(電子)'!$B$3:$N$3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'人文社会科学(電子)'!$B$16:$N$16</c:f>
              <c:numCache>
                <c:formatCode>#,##0.00_ </c:formatCode>
                <c:ptCount val="13"/>
                <c:pt idx="0">
                  <c:v>351</c:v>
                </c:pt>
                <c:pt idx="1">
                  <c:v>361</c:v>
                </c:pt>
                <c:pt idx="2">
                  <c:v>358</c:v>
                </c:pt>
                <c:pt idx="3">
                  <c:v>359</c:v>
                </c:pt>
                <c:pt idx="4">
                  <c:v>381</c:v>
                </c:pt>
                <c:pt idx="5">
                  <c:v>340</c:v>
                </c:pt>
                <c:pt idx="6">
                  <c:v>412</c:v>
                </c:pt>
                <c:pt idx="7">
                  <c:v>391</c:v>
                </c:pt>
                <c:pt idx="8">
                  <c:v>451</c:v>
                </c:pt>
                <c:pt idx="9">
                  <c:v>431</c:v>
                </c:pt>
                <c:pt idx="10">
                  <c:v>450</c:v>
                </c:pt>
                <c:pt idx="11">
                  <c:v>471</c:v>
                </c:pt>
                <c:pt idx="12">
                  <c:v>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250-4B78-8CB4-3C7EF7E0B604}"/>
            </c:ext>
          </c:extLst>
        </c:ser>
        <c:ser>
          <c:idx val="17"/>
          <c:order val="16"/>
          <c:tx>
            <c:strRef>
              <c:f>'人文社会科学(電子)'!$A$24</c:f>
              <c:strCache>
                <c:ptCount val="1"/>
                <c:pt idx="0">
                  <c:v>Music</c:v>
                </c:pt>
              </c:strCache>
            </c:strRef>
          </c:tx>
          <c:cat>
            <c:strRef>
              <c:f>'人文社会科学(電子)'!$B$3:$N$3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'人文社会科学(電子)'!$B$24:$N$24</c:f>
              <c:numCache>
                <c:formatCode>#,##0.00_ </c:formatCode>
                <c:ptCount val="13"/>
                <c:pt idx="0">
                  <c:v>295</c:v>
                </c:pt>
                <c:pt idx="1">
                  <c:v>278</c:v>
                </c:pt>
                <c:pt idx="2">
                  <c:v>300</c:v>
                </c:pt>
                <c:pt idx="3">
                  <c:v>340</c:v>
                </c:pt>
                <c:pt idx="4">
                  <c:v>359</c:v>
                </c:pt>
                <c:pt idx="5">
                  <c:v>293</c:v>
                </c:pt>
                <c:pt idx="6">
                  <c:v>392</c:v>
                </c:pt>
                <c:pt idx="7">
                  <c:v>329</c:v>
                </c:pt>
                <c:pt idx="8">
                  <c:v>429</c:v>
                </c:pt>
                <c:pt idx="9">
                  <c:v>365</c:v>
                </c:pt>
                <c:pt idx="10">
                  <c:v>374</c:v>
                </c:pt>
                <c:pt idx="11">
                  <c:v>383</c:v>
                </c:pt>
                <c:pt idx="12">
                  <c:v>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250-4B78-8CB4-3C7EF7E0B604}"/>
            </c:ext>
          </c:extLst>
        </c:ser>
        <c:ser>
          <c:idx val="13"/>
          <c:order val="17"/>
          <c:tx>
            <c:strRef>
              <c:f>'人文社会科学(電子)'!$A$38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</c:spPr>
          </c:marker>
          <c:cat>
            <c:strRef>
              <c:f>'人文社会科学(電子)'!$B$3:$N$3</c:f>
              <c:strCach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'人文社会科学(電子)'!$B$38:$N$38</c:f>
              <c:numCache>
                <c:formatCode>#,##0.00_ </c:formatCode>
                <c:ptCount val="13"/>
                <c:pt idx="0">
                  <c:v>537.93260393873084</c:v>
                </c:pt>
                <c:pt idx="1">
                  <c:v>560.67177242888408</c:v>
                </c:pt>
                <c:pt idx="2">
                  <c:v>577.04814004376362</c:v>
                </c:pt>
                <c:pt idx="3">
                  <c:v>589.32428884026262</c:v>
                </c:pt>
                <c:pt idx="4">
                  <c:v>629.3330415754923</c:v>
                </c:pt>
                <c:pt idx="5">
                  <c:v>621.31115973741794</c:v>
                </c:pt>
                <c:pt idx="6">
                  <c:v>715.48402625820574</c:v>
                </c:pt>
                <c:pt idx="7">
                  <c:v>706.37199124726476</c:v>
                </c:pt>
                <c:pt idx="8">
                  <c:v>803.06258205689278</c:v>
                </c:pt>
                <c:pt idx="9">
                  <c:v>772.59781181619257</c:v>
                </c:pt>
                <c:pt idx="10">
                  <c:v>811.30284463894964</c:v>
                </c:pt>
                <c:pt idx="11">
                  <c:v>845.64551422319471</c:v>
                </c:pt>
                <c:pt idx="12">
                  <c:v>889.82538293216635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8250-4B78-8CB4-3C7EF7E0B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726784"/>
        <c:axId val="203236864"/>
      </c:lineChart>
      <c:catAx>
        <c:axId val="20272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203236864"/>
        <c:crosses val="autoZero"/>
        <c:auto val="1"/>
        <c:lblAlgn val="ctr"/>
        <c:lblOffset val="100"/>
        <c:noMultiLvlLbl val="0"/>
      </c:catAx>
      <c:valAx>
        <c:axId val="203236864"/>
        <c:scaling>
          <c:orientation val="minMax"/>
          <c:max val="8000"/>
          <c:min val="0"/>
        </c:scaling>
        <c:delete val="0"/>
        <c:axPos val="l"/>
        <c:majorGridlines/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202726784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71200297679932101"/>
          <c:y val="4.242711131892702E-2"/>
          <c:w val="0.28196553765885041"/>
          <c:h val="0.8662064143759064"/>
        </c:manualLayout>
      </c:layout>
      <c:overlay val="0"/>
      <c:txPr>
        <a:bodyPr/>
        <a:lstStyle/>
        <a:p>
          <a:pPr>
            <a:defRPr sz="1100">
              <a:latin typeface="+mn-lt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473710615821974E-2"/>
          <c:y val="5.1300984668005672E-2"/>
          <c:w val="0.80923070987654333"/>
          <c:h val="0.90755784441689202"/>
        </c:manualLayout>
      </c:layout>
      <c:lineChart>
        <c:grouping val="standard"/>
        <c:varyColors val="0"/>
        <c:ser>
          <c:idx val="0"/>
          <c:order val="0"/>
          <c:tx>
            <c:strRef>
              <c:f>'自然科学(冊子)'!$A$12</c:f>
              <c:strCache>
                <c:ptCount val="1"/>
                <c:pt idx="0">
                  <c:v>Chemistry</c:v>
                </c:pt>
              </c:strCache>
            </c:strRef>
          </c:tx>
          <c:cat>
            <c:strRef>
              <c:f>'自然科学(冊子)'!$B$3:$AJ$3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'自然科学(冊子)'!$B$12:$AJ$12</c:f>
              <c:numCache>
                <c:formatCode>#,##0.00_ </c:formatCode>
                <c:ptCount val="35"/>
                <c:pt idx="0">
                  <c:v>638.61</c:v>
                </c:pt>
                <c:pt idx="1">
                  <c:v>805.38</c:v>
                </c:pt>
                <c:pt idx="2">
                  <c:v>914.24</c:v>
                </c:pt>
                <c:pt idx="3">
                  <c:v>1042.3699999999999</c:v>
                </c:pt>
                <c:pt idx="4">
                  <c:v>1106.33</c:v>
                </c:pt>
                <c:pt idx="5">
                  <c:v>1020</c:v>
                </c:pt>
                <c:pt idx="6">
                  <c:v>1236.26</c:v>
                </c:pt>
                <c:pt idx="7">
                  <c:v>1359.22</c:v>
                </c:pt>
                <c:pt idx="8">
                  <c:v>1577.13</c:v>
                </c:pt>
                <c:pt idx="9">
                  <c:v>1641.78</c:v>
                </c:pt>
                <c:pt idx="10">
                  <c:v>1781.58</c:v>
                </c:pt>
                <c:pt idx="11">
                  <c:v>1918.09</c:v>
                </c:pt>
                <c:pt idx="12">
                  <c:v>2143.2199999999998</c:v>
                </c:pt>
                <c:pt idx="13">
                  <c:v>2403.06</c:v>
                </c:pt>
                <c:pt idx="14">
                  <c:v>2695</c:v>
                </c:pt>
                <c:pt idx="15">
                  <c:v>2868</c:v>
                </c:pt>
                <c:pt idx="16">
                  <c:v>3254</c:v>
                </c:pt>
                <c:pt idx="17">
                  <c:v>3429</c:v>
                </c:pt>
                <c:pt idx="18">
                  <c:v>3490</c:v>
                </c:pt>
                <c:pt idx="19">
                  <c:v>3690</c:v>
                </c:pt>
                <c:pt idx="20">
                  <c:v>3792</c:v>
                </c:pt>
                <c:pt idx="21">
                  <c:v>4044</c:v>
                </c:pt>
                <c:pt idx="22">
                  <c:v>4227</c:v>
                </c:pt>
                <c:pt idx="23">
                  <c:v>4450</c:v>
                </c:pt>
                <c:pt idx="24">
                  <c:v>4215</c:v>
                </c:pt>
                <c:pt idx="25">
                  <c:v>4482</c:v>
                </c:pt>
                <c:pt idx="26">
                  <c:v>5156</c:v>
                </c:pt>
                <c:pt idx="27">
                  <c:v>5506</c:v>
                </c:pt>
                <c:pt idx="28">
                  <c:v>5722</c:v>
                </c:pt>
                <c:pt idx="29">
                  <c:v>6167</c:v>
                </c:pt>
                <c:pt idx="30">
                  <c:v>6465</c:v>
                </c:pt>
                <c:pt idx="31">
                  <c:v>6703</c:v>
                </c:pt>
                <c:pt idx="32">
                  <c:v>7058</c:v>
                </c:pt>
                <c:pt idx="33">
                  <c:v>7357</c:v>
                </c:pt>
                <c:pt idx="34">
                  <c:v>7754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EB-4755-8D76-0DD1FACEB64C}"/>
            </c:ext>
          </c:extLst>
        </c:ser>
        <c:ser>
          <c:idx val="1"/>
          <c:order val="1"/>
          <c:tx>
            <c:strRef>
              <c:f>'自然科学(冊子)'!$A$28</c:f>
              <c:strCache>
                <c:ptCount val="1"/>
                <c:pt idx="0">
                  <c:v>Physics</c:v>
                </c:pt>
              </c:strCache>
            </c:strRef>
          </c:tx>
          <c:cat>
            <c:strRef>
              <c:f>'自然科学(冊子)'!$B$3:$AJ$3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'自然科学(冊子)'!$B$28:$AJ$28</c:f>
              <c:numCache>
                <c:formatCode>#,##0.00_ </c:formatCode>
                <c:ptCount val="35"/>
                <c:pt idx="0">
                  <c:v>663.89</c:v>
                </c:pt>
                <c:pt idx="1">
                  <c:v>794.59</c:v>
                </c:pt>
                <c:pt idx="2">
                  <c:v>915.05</c:v>
                </c:pt>
                <c:pt idx="3">
                  <c:v>1070.83</c:v>
                </c:pt>
                <c:pt idx="4">
                  <c:v>1098.94</c:v>
                </c:pt>
                <c:pt idx="5">
                  <c:v>1126.5</c:v>
                </c:pt>
                <c:pt idx="6">
                  <c:v>1354.8</c:v>
                </c:pt>
                <c:pt idx="7">
                  <c:v>1494.47</c:v>
                </c:pt>
                <c:pt idx="8">
                  <c:v>1601.03</c:v>
                </c:pt>
                <c:pt idx="9">
                  <c:v>1717.24</c:v>
                </c:pt>
                <c:pt idx="10">
                  <c:v>1879.71</c:v>
                </c:pt>
                <c:pt idx="11">
                  <c:v>2011.13</c:v>
                </c:pt>
                <c:pt idx="12">
                  <c:v>2218.8200000000002</c:v>
                </c:pt>
                <c:pt idx="13">
                  <c:v>2357.86</c:v>
                </c:pt>
                <c:pt idx="14">
                  <c:v>2543</c:v>
                </c:pt>
                <c:pt idx="15">
                  <c:v>2719</c:v>
                </c:pt>
                <c:pt idx="16">
                  <c:v>2850</c:v>
                </c:pt>
                <c:pt idx="17">
                  <c:v>2865</c:v>
                </c:pt>
                <c:pt idx="18">
                  <c:v>3103</c:v>
                </c:pt>
                <c:pt idx="19">
                  <c:v>3252</c:v>
                </c:pt>
                <c:pt idx="20">
                  <c:v>3368</c:v>
                </c:pt>
                <c:pt idx="21">
                  <c:v>3499</c:v>
                </c:pt>
                <c:pt idx="22">
                  <c:v>3649</c:v>
                </c:pt>
                <c:pt idx="23">
                  <c:v>3893</c:v>
                </c:pt>
                <c:pt idx="24">
                  <c:v>3870</c:v>
                </c:pt>
                <c:pt idx="25">
                  <c:v>4083</c:v>
                </c:pt>
                <c:pt idx="26">
                  <c:v>4446</c:v>
                </c:pt>
                <c:pt idx="27">
                  <c:v>3928</c:v>
                </c:pt>
                <c:pt idx="28">
                  <c:v>4705</c:v>
                </c:pt>
                <c:pt idx="29">
                  <c:v>4947</c:v>
                </c:pt>
                <c:pt idx="30">
                  <c:v>5280</c:v>
                </c:pt>
                <c:pt idx="31">
                  <c:v>5476</c:v>
                </c:pt>
                <c:pt idx="32">
                  <c:v>5674</c:v>
                </c:pt>
                <c:pt idx="33">
                  <c:v>5886</c:v>
                </c:pt>
                <c:pt idx="34">
                  <c:v>6138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EB-4755-8D76-0DD1FACEB64C}"/>
            </c:ext>
          </c:extLst>
        </c:ser>
        <c:ser>
          <c:idx val="5"/>
          <c:order val="2"/>
          <c:tx>
            <c:strRef>
              <c:f>'自然科学(冊子)'!$A$14</c:f>
              <c:strCache>
                <c:ptCount val="1"/>
                <c:pt idx="0">
                  <c:v>Engineering</c:v>
                </c:pt>
              </c:strCache>
            </c:strRef>
          </c:tx>
          <c:cat>
            <c:strRef>
              <c:f>'自然科学(冊子)'!$B$3:$AJ$3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'自然科学(冊子)'!$B$14:$AJ$14</c:f>
              <c:numCache>
                <c:formatCode>#,##0.00_ </c:formatCode>
                <c:ptCount val="35"/>
                <c:pt idx="0">
                  <c:v>333.53</c:v>
                </c:pt>
                <c:pt idx="1">
                  <c:v>433.95</c:v>
                </c:pt>
                <c:pt idx="2">
                  <c:v>492.31</c:v>
                </c:pt>
                <c:pt idx="3">
                  <c:v>535.92999999999995</c:v>
                </c:pt>
                <c:pt idx="4">
                  <c:v>587.80999999999995</c:v>
                </c:pt>
                <c:pt idx="5">
                  <c:v>585.37</c:v>
                </c:pt>
                <c:pt idx="6">
                  <c:v>715.78</c:v>
                </c:pt>
                <c:pt idx="7">
                  <c:v>814.38</c:v>
                </c:pt>
                <c:pt idx="8">
                  <c:v>866.99</c:v>
                </c:pt>
                <c:pt idx="9">
                  <c:v>961.63</c:v>
                </c:pt>
                <c:pt idx="10">
                  <c:v>1034.58</c:v>
                </c:pt>
                <c:pt idx="11">
                  <c:v>1142.8399999999999</c:v>
                </c:pt>
                <c:pt idx="12">
                  <c:v>1249.96</c:v>
                </c:pt>
                <c:pt idx="13">
                  <c:v>1359.52</c:v>
                </c:pt>
                <c:pt idx="14">
                  <c:v>1491</c:v>
                </c:pt>
                <c:pt idx="15">
                  <c:v>1683</c:v>
                </c:pt>
                <c:pt idx="16">
                  <c:v>1756</c:v>
                </c:pt>
                <c:pt idx="17">
                  <c:v>2071</c:v>
                </c:pt>
                <c:pt idx="18">
                  <c:v>1919</c:v>
                </c:pt>
                <c:pt idx="19">
                  <c:v>2047</c:v>
                </c:pt>
                <c:pt idx="20">
                  <c:v>1925</c:v>
                </c:pt>
                <c:pt idx="21">
                  <c:v>2035</c:v>
                </c:pt>
                <c:pt idx="22">
                  <c:v>2507</c:v>
                </c:pt>
                <c:pt idx="23">
                  <c:v>2652</c:v>
                </c:pt>
                <c:pt idx="24">
                  <c:v>2785</c:v>
                </c:pt>
                <c:pt idx="25">
                  <c:v>3013</c:v>
                </c:pt>
                <c:pt idx="26">
                  <c:v>3267</c:v>
                </c:pt>
                <c:pt idx="27">
                  <c:v>3548</c:v>
                </c:pt>
                <c:pt idx="28">
                  <c:v>3755</c:v>
                </c:pt>
                <c:pt idx="29">
                  <c:v>3985</c:v>
                </c:pt>
                <c:pt idx="30">
                  <c:v>4189</c:v>
                </c:pt>
                <c:pt idx="31">
                  <c:v>4394</c:v>
                </c:pt>
                <c:pt idx="32">
                  <c:v>4637</c:v>
                </c:pt>
                <c:pt idx="33">
                  <c:v>4911</c:v>
                </c:pt>
                <c:pt idx="34">
                  <c:v>5258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EB-4755-8D76-0DD1FACEB64C}"/>
            </c:ext>
          </c:extLst>
        </c:ser>
        <c:ser>
          <c:idx val="3"/>
          <c:order val="3"/>
          <c:tx>
            <c:strRef>
              <c:f>'自然科学(冊子)'!$A$8</c:f>
              <c:strCache>
                <c:ptCount val="1"/>
                <c:pt idx="0">
                  <c:v>Biology</c:v>
                </c:pt>
              </c:strCache>
            </c:strRef>
          </c:tx>
          <c:cat>
            <c:strRef>
              <c:f>'自然科学(冊子)'!$B$3:$AJ$3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'自然科学(冊子)'!$B$8:$AJ$8</c:f>
              <c:numCache>
                <c:formatCode>#,##0.00_ </c:formatCode>
                <c:ptCount val="35"/>
                <c:pt idx="0">
                  <c:v>376.12</c:v>
                </c:pt>
                <c:pt idx="1">
                  <c:v>446.3</c:v>
                </c:pt>
                <c:pt idx="2">
                  <c:v>472.29</c:v>
                </c:pt>
                <c:pt idx="3">
                  <c:v>548.79</c:v>
                </c:pt>
                <c:pt idx="4">
                  <c:v>558.1</c:v>
                </c:pt>
                <c:pt idx="5">
                  <c:v>646.96</c:v>
                </c:pt>
                <c:pt idx="6">
                  <c:v>717.43</c:v>
                </c:pt>
                <c:pt idx="7">
                  <c:v>824.05</c:v>
                </c:pt>
                <c:pt idx="8">
                  <c:v>891.4</c:v>
                </c:pt>
                <c:pt idx="9">
                  <c:v>931.11</c:v>
                </c:pt>
                <c:pt idx="10">
                  <c:v>996.45</c:v>
                </c:pt>
                <c:pt idx="11">
                  <c:v>1064.33</c:v>
                </c:pt>
                <c:pt idx="12">
                  <c:v>1097.01</c:v>
                </c:pt>
                <c:pt idx="13">
                  <c:v>1175.68</c:v>
                </c:pt>
                <c:pt idx="14">
                  <c:v>1377</c:v>
                </c:pt>
                <c:pt idx="15">
                  <c:v>1494</c:v>
                </c:pt>
                <c:pt idx="16">
                  <c:v>1548</c:v>
                </c:pt>
                <c:pt idx="17">
                  <c:v>1676</c:v>
                </c:pt>
                <c:pt idx="18">
                  <c:v>1810</c:v>
                </c:pt>
                <c:pt idx="19">
                  <c:v>1980</c:v>
                </c:pt>
                <c:pt idx="20">
                  <c:v>2035</c:v>
                </c:pt>
                <c:pt idx="21">
                  <c:v>2167</c:v>
                </c:pt>
                <c:pt idx="22">
                  <c:v>2281</c:v>
                </c:pt>
                <c:pt idx="23">
                  <c:v>2653</c:v>
                </c:pt>
                <c:pt idx="24">
                  <c:v>2520</c:v>
                </c:pt>
                <c:pt idx="25">
                  <c:v>2595</c:v>
                </c:pt>
                <c:pt idx="26">
                  <c:v>3129</c:v>
                </c:pt>
                <c:pt idx="27">
                  <c:v>3364</c:v>
                </c:pt>
                <c:pt idx="28">
                  <c:v>3570</c:v>
                </c:pt>
                <c:pt idx="29">
                  <c:v>3823</c:v>
                </c:pt>
                <c:pt idx="30">
                  <c:v>4073</c:v>
                </c:pt>
                <c:pt idx="31">
                  <c:v>4171</c:v>
                </c:pt>
                <c:pt idx="32">
                  <c:v>4372</c:v>
                </c:pt>
                <c:pt idx="33">
                  <c:v>4446</c:v>
                </c:pt>
                <c:pt idx="34">
                  <c:v>4542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EB-4755-8D76-0DD1FACEB64C}"/>
            </c:ext>
          </c:extLst>
        </c:ser>
        <c:ser>
          <c:idx val="10"/>
          <c:order val="4"/>
          <c:tx>
            <c:strRef>
              <c:f>'自然科学(冊子)'!$A$16</c:f>
              <c:strCache>
                <c:ptCount val="1"/>
                <c:pt idx="0">
                  <c:v>Food Science</c:v>
                </c:pt>
              </c:strCache>
            </c:strRef>
          </c:tx>
          <c:cat>
            <c:strRef>
              <c:f>'自然科学(冊子)'!$B$3:$AJ$3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'自然科学(冊子)'!$B$16:$AJ$16</c:f>
              <c:numCache>
                <c:formatCode>#,##0.00_ </c:formatCode>
                <c:ptCount val="35"/>
                <c:pt idx="0">
                  <c:v>242.51</c:v>
                </c:pt>
                <c:pt idx="1">
                  <c:v>315.16000000000003</c:v>
                </c:pt>
                <c:pt idx="2">
                  <c:v>341.63</c:v>
                </c:pt>
                <c:pt idx="3">
                  <c:v>390.47</c:v>
                </c:pt>
                <c:pt idx="4">
                  <c:v>398.6</c:v>
                </c:pt>
                <c:pt idx="5">
                  <c:v>424.35</c:v>
                </c:pt>
                <c:pt idx="6">
                  <c:v>515.12</c:v>
                </c:pt>
                <c:pt idx="7">
                  <c:v>501.73</c:v>
                </c:pt>
                <c:pt idx="8">
                  <c:v>440.44</c:v>
                </c:pt>
                <c:pt idx="9">
                  <c:v>620.79999999999995</c:v>
                </c:pt>
                <c:pt idx="10">
                  <c:v>675.65</c:v>
                </c:pt>
                <c:pt idx="11">
                  <c:v>731.26</c:v>
                </c:pt>
                <c:pt idx="12">
                  <c:v>763.48</c:v>
                </c:pt>
                <c:pt idx="13">
                  <c:v>829.44</c:v>
                </c:pt>
                <c:pt idx="14">
                  <c:v>1080</c:v>
                </c:pt>
                <c:pt idx="15">
                  <c:v>1107</c:v>
                </c:pt>
                <c:pt idx="16">
                  <c:v>1292</c:v>
                </c:pt>
                <c:pt idx="17">
                  <c:v>1345</c:v>
                </c:pt>
                <c:pt idx="18">
                  <c:v>1554</c:v>
                </c:pt>
                <c:pt idx="19">
                  <c:v>1390</c:v>
                </c:pt>
                <c:pt idx="20">
                  <c:v>1530</c:v>
                </c:pt>
                <c:pt idx="21">
                  <c:v>1564</c:v>
                </c:pt>
                <c:pt idx="22">
                  <c:v>1660</c:v>
                </c:pt>
                <c:pt idx="23">
                  <c:v>1975</c:v>
                </c:pt>
                <c:pt idx="24">
                  <c:v>2069</c:v>
                </c:pt>
                <c:pt idx="25">
                  <c:v>2224</c:v>
                </c:pt>
                <c:pt idx="26">
                  <c:v>2674</c:v>
                </c:pt>
                <c:pt idx="27">
                  <c:v>2829</c:v>
                </c:pt>
                <c:pt idx="28">
                  <c:v>3021</c:v>
                </c:pt>
                <c:pt idx="29">
                  <c:v>3219</c:v>
                </c:pt>
                <c:pt idx="30">
                  <c:v>3573</c:v>
                </c:pt>
                <c:pt idx="31">
                  <c:v>3886</c:v>
                </c:pt>
                <c:pt idx="32">
                  <c:v>3901</c:v>
                </c:pt>
                <c:pt idx="33">
                  <c:v>4178</c:v>
                </c:pt>
                <c:pt idx="34">
                  <c:v>4550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EB-4755-8D76-0DD1FACEB64C}"/>
            </c:ext>
          </c:extLst>
        </c:ser>
        <c:ser>
          <c:idx val="6"/>
          <c:order val="5"/>
          <c:tx>
            <c:strRef>
              <c:f>'自然科学(冊子)'!$A$30</c:f>
              <c:strCache>
                <c:ptCount val="1"/>
                <c:pt idx="0">
                  <c:v>Technology</c:v>
                </c:pt>
              </c:strCache>
            </c:strRef>
          </c:tx>
          <c:cat>
            <c:strRef>
              <c:f>'自然科学(冊子)'!$B$3:$AJ$3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'自然科学(冊子)'!$B$30:$AJ$30</c:f>
              <c:numCache>
                <c:formatCode>#,##0.00_ </c:formatCode>
                <c:ptCount val="35"/>
                <c:pt idx="0">
                  <c:v>283.73</c:v>
                </c:pt>
                <c:pt idx="1">
                  <c:v>354.28</c:v>
                </c:pt>
                <c:pt idx="2">
                  <c:v>398.09</c:v>
                </c:pt>
                <c:pt idx="3">
                  <c:v>442.47</c:v>
                </c:pt>
                <c:pt idx="4">
                  <c:v>487.03</c:v>
                </c:pt>
                <c:pt idx="5">
                  <c:v>536.64</c:v>
                </c:pt>
                <c:pt idx="6">
                  <c:v>643.58000000000004</c:v>
                </c:pt>
                <c:pt idx="7">
                  <c:v>706.95</c:v>
                </c:pt>
                <c:pt idx="8">
                  <c:v>775.05</c:v>
                </c:pt>
                <c:pt idx="9">
                  <c:v>863.29</c:v>
                </c:pt>
                <c:pt idx="10">
                  <c:v>937.5</c:v>
                </c:pt>
                <c:pt idx="11">
                  <c:v>1013.34</c:v>
                </c:pt>
                <c:pt idx="12">
                  <c:v>1111.2</c:v>
                </c:pt>
                <c:pt idx="13">
                  <c:v>1200.22</c:v>
                </c:pt>
                <c:pt idx="14">
                  <c:v>1350</c:v>
                </c:pt>
                <c:pt idx="15">
                  <c:v>1460</c:v>
                </c:pt>
                <c:pt idx="16">
                  <c:v>1560</c:v>
                </c:pt>
                <c:pt idx="17">
                  <c:v>1502</c:v>
                </c:pt>
                <c:pt idx="18">
                  <c:v>1776</c:v>
                </c:pt>
                <c:pt idx="19">
                  <c:v>1950</c:v>
                </c:pt>
                <c:pt idx="20">
                  <c:v>1237</c:v>
                </c:pt>
                <c:pt idx="21">
                  <c:v>1374</c:v>
                </c:pt>
                <c:pt idx="22">
                  <c:v>1746</c:v>
                </c:pt>
                <c:pt idx="23">
                  <c:v>1830</c:v>
                </c:pt>
                <c:pt idx="24">
                  <c:v>1876</c:v>
                </c:pt>
                <c:pt idx="25">
                  <c:v>2025</c:v>
                </c:pt>
                <c:pt idx="26">
                  <c:v>2271</c:v>
                </c:pt>
                <c:pt idx="27">
                  <c:v>1879</c:v>
                </c:pt>
                <c:pt idx="28">
                  <c:v>2885</c:v>
                </c:pt>
                <c:pt idx="29">
                  <c:v>3101</c:v>
                </c:pt>
                <c:pt idx="30">
                  <c:v>3274</c:v>
                </c:pt>
                <c:pt idx="31">
                  <c:v>3463</c:v>
                </c:pt>
                <c:pt idx="32">
                  <c:v>3505</c:v>
                </c:pt>
                <c:pt idx="33">
                  <c:v>3720</c:v>
                </c:pt>
                <c:pt idx="34">
                  <c:v>3920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EEB-4755-8D76-0DD1FACEB64C}"/>
            </c:ext>
          </c:extLst>
        </c:ser>
        <c:ser>
          <c:idx val="9"/>
          <c:order val="6"/>
          <c:tx>
            <c:strRef>
              <c:f>'自然科学(冊子)'!$A$22</c:f>
              <c:strCache>
                <c:ptCount val="1"/>
                <c:pt idx="0">
                  <c:v>Geology</c:v>
                </c:pt>
              </c:strCache>
            </c:strRef>
          </c:tx>
          <c:cat>
            <c:strRef>
              <c:f>'自然科学(冊子)'!$B$3:$AJ$3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'自然科学(冊子)'!$B$22:$AJ$22</c:f>
              <c:numCache>
                <c:formatCode>#,##0.00_ </c:formatCode>
                <c:ptCount val="35"/>
                <c:pt idx="0">
                  <c:v>296.69</c:v>
                </c:pt>
                <c:pt idx="1">
                  <c:v>359.36</c:v>
                </c:pt>
                <c:pt idx="2">
                  <c:v>386.56</c:v>
                </c:pt>
                <c:pt idx="3">
                  <c:v>449.08</c:v>
                </c:pt>
                <c:pt idx="4">
                  <c:v>468.43</c:v>
                </c:pt>
                <c:pt idx="5">
                  <c:v>467.71</c:v>
                </c:pt>
                <c:pt idx="6">
                  <c:v>627.13</c:v>
                </c:pt>
                <c:pt idx="7">
                  <c:v>692.83</c:v>
                </c:pt>
                <c:pt idx="8">
                  <c:v>740.14</c:v>
                </c:pt>
                <c:pt idx="9">
                  <c:v>795.13</c:v>
                </c:pt>
                <c:pt idx="10">
                  <c:v>867.15</c:v>
                </c:pt>
                <c:pt idx="11">
                  <c:v>914.51</c:v>
                </c:pt>
                <c:pt idx="12">
                  <c:v>977.05</c:v>
                </c:pt>
                <c:pt idx="13">
                  <c:v>1037.93</c:v>
                </c:pt>
                <c:pt idx="14">
                  <c:v>1071</c:v>
                </c:pt>
                <c:pt idx="15">
                  <c:v>1197</c:v>
                </c:pt>
                <c:pt idx="16">
                  <c:v>1323</c:v>
                </c:pt>
                <c:pt idx="17">
                  <c:v>1424</c:v>
                </c:pt>
                <c:pt idx="18">
                  <c:v>1521</c:v>
                </c:pt>
                <c:pt idx="19">
                  <c:v>1632</c:v>
                </c:pt>
                <c:pt idx="20">
                  <c:v>1607</c:v>
                </c:pt>
                <c:pt idx="21">
                  <c:v>1791</c:v>
                </c:pt>
                <c:pt idx="22">
                  <c:v>1913</c:v>
                </c:pt>
                <c:pt idx="23">
                  <c:v>1965</c:v>
                </c:pt>
                <c:pt idx="24">
                  <c:v>2031</c:v>
                </c:pt>
                <c:pt idx="25">
                  <c:v>2072</c:v>
                </c:pt>
                <c:pt idx="26">
                  <c:v>2354</c:v>
                </c:pt>
                <c:pt idx="27">
                  <c:v>2558</c:v>
                </c:pt>
                <c:pt idx="28">
                  <c:v>2761</c:v>
                </c:pt>
                <c:pt idx="29">
                  <c:v>2978</c:v>
                </c:pt>
                <c:pt idx="30">
                  <c:v>3433</c:v>
                </c:pt>
                <c:pt idx="31">
                  <c:v>3499</c:v>
                </c:pt>
                <c:pt idx="32">
                  <c:v>3787</c:v>
                </c:pt>
                <c:pt idx="33">
                  <c:v>3943</c:v>
                </c:pt>
                <c:pt idx="34">
                  <c:v>4082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EEB-4755-8D76-0DD1FACEB64C}"/>
            </c:ext>
          </c:extLst>
        </c:ser>
        <c:ser>
          <c:idx val="7"/>
          <c:order val="7"/>
          <c:tx>
            <c:strRef>
              <c:f>'自然科学(冊子)'!$A$10</c:f>
              <c:strCache>
                <c:ptCount val="1"/>
                <c:pt idx="0">
                  <c:v>Botany</c:v>
                </c:pt>
              </c:strCache>
            </c:strRef>
          </c:tx>
          <c:cat>
            <c:strRef>
              <c:f>'自然科学(冊子)'!$B$3:$AJ$3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'自然科学(冊子)'!$B$10:$AJ$10</c:f>
              <c:numCache>
                <c:formatCode>#,##0.00_ </c:formatCode>
                <c:ptCount val="35"/>
                <c:pt idx="0">
                  <c:v>295</c:v>
                </c:pt>
                <c:pt idx="1">
                  <c:v>347.24</c:v>
                </c:pt>
                <c:pt idx="2">
                  <c:v>374.82</c:v>
                </c:pt>
                <c:pt idx="3">
                  <c:v>437</c:v>
                </c:pt>
                <c:pt idx="4">
                  <c:v>454.33</c:v>
                </c:pt>
                <c:pt idx="5">
                  <c:v>503.2</c:v>
                </c:pt>
                <c:pt idx="6">
                  <c:v>562.71</c:v>
                </c:pt>
                <c:pt idx="7">
                  <c:v>612.78</c:v>
                </c:pt>
                <c:pt idx="8">
                  <c:v>644.47</c:v>
                </c:pt>
                <c:pt idx="9">
                  <c:v>720.01</c:v>
                </c:pt>
                <c:pt idx="10">
                  <c:v>756.24</c:v>
                </c:pt>
                <c:pt idx="11">
                  <c:v>790.28</c:v>
                </c:pt>
                <c:pt idx="12">
                  <c:v>819.61</c:v>
                </c:pt>
                <c:pt idx="13">
                  <c:v>900.62</c:v>
                </c:pt>
                <c:pt idx="14">
                  <c:v>1048</c:v>
                </c:pt>
                <c:pt idx="15">
                  <c:v>1109</c:v>
                </c:pt>
                <c:pt idx="16">
                  <c:v>1238</c:v>
                </c:pt>
                <c:pt idx="17">
                  <c:v>1179</c:v>
                </c:pt>
                <c:pt idx="18">
                  <c:v>1491</c:v>
                </c:pt>
                <c:pt idx="19">
                  <c:v>1581</c:v>
                </c:pt>
                <c:pt idx="20">
                  <c:v>1695</c:v>
                </c:pt>
                <c:pt idx="21">
                  <c:v>1731</c:v>
                </c:pt>
                <c:pt idx="22">
                  <c:v>1781</c:v>
                </c:pt>
                <c:pt idx="23">
                  <c:v>1970</c:v>
                </c:pt>
                <c:pt idx="24">
                  <c:v>1938</c:v>
                </c:pt>
                <c:pt idx="25">
                  <c:v>1810</c:v>
                </c:pt>
                <c:pt idx="26">
                  <c:v>2306</c:v>
                </c:pt>
                <c:pt idx="27">
                  <c:v>2355</c:v>
                </c:pt>
                <c:pt idx="28">
                  <c:v>2541</c:v>
                </c:pt>
                <c:pt idx="29">
                  <c:v>2663</c:v>
                </c:pt>
                <c:pt idx="30">
                  <c:v>2831</c:v>
                </c:pt>
                <c:pt idx="31">
                  <c:v>2933</c:v>
                </c:pt>
                <c:pt idx="32">
                  <c:v>3264</c:v>
                </c:pt>
                <c:pt idx="33">
                  <c:v>3224</c:v>
                </c:pt>
                <c:pt idx="34">
                  <c:v>3422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EB-4755-8D76-0DD1FACEB64C}"/>
            </c:ext>
          </c:extLst>
        </c:ser>
        <c:ser>
          <c:idx val="2"/>
          <c:order val="8"/>
          <c:tx>
            <c:strRef>
              <c:f>'自然科学(冊子)'!$A$6</c:f>
              <c:strCache>
                <c:ptCount val="1"/>
                <c:pt idx="0">
                  <c:v>Astronomy</c:v>
                </c:pt>
              </c:strCache>
            </c:strRef>
          </c:tx>
          <c:cat>
            <c:strRef>
              <c:f>'自然科学(冊子)'!$B$3:$AJ$3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'自然科学(冊子)'!$B$6:$AJ$6</c:f>
              <c:numCache>
                <c:formatCode>#,##0.00_ </c:formatCode>
                <c:ptCount val="35"/>
                <c:pt idx="0">
                  <c:v>414.06</c:v>
                </c:pt>
                <c:pt idx="1">
                  <c:v>497.41</c:v>
                </c:pt>
                <c:pt idx="2">
                  <c:v>530.79999999999995</c:v>
                </c:pt>
                <c:pt idx="3">
                  <c:v>680.86</c:v>
                </c:pt>
                <c:pt idx="4">
                  <c:v>627.45000000000005</c:v>
                </c:pt>
                <c:pt idx="5">
                  <c:v>771.32</c:v>
                </c:pt>
                <c:pt idx="6">
                  <c:v>1007.22</c:v>
                </c:pt>
                <c:pt idx="7">
                  <c:v>1084.32</c:v>
                </c:pt>
                <c:pt idx="8">
                  <c:v>1087.53</c:v>
                </c:pt>
                <c:pt idx="9">
                  <c:v>1109.2</c:v>
                </c:pt>
                <c:pt idx="10">
                  <c:v>1052.71</c:v>
                </c:pt>
                <c:pt idx="11">
                  <c:v>1083.9100000000001</c:v>
                </c:pt>
                <c:pt idx="12">
                  <c:v>1249.42</c:v>
                </c:pt>
                <c:pt idx="13">
                  <c:v>1357.23</c:v>
                </c:pt>
                <c:pt idx="14">
                  <c:v>1602</c:v>
                </c:pt>
                <c:pt idx="15">
                  <c:v>1235</c:v>
                </c:pt>
                <c:pt idx="16">
                  <c:v>1724</c:v>
                </c:pt>
                <c:pt idx="17">
                  <c:v>1426</c:v>
                </c:pt>
                <c:pt idx="18">
                  <c:v>1671</c:v>
                </c:pt>
                <c:pt idx="19">
                  <c:v>1781</c:v>
                </c:pt>
                <c:pt idx="20">
                  <c:v>1921</c:v>
                </c:pt>
                <c:pt idx="21">
                  <c:v>2008</c:v>
                </c:pt>
                <c:pt idx="22">
                  <c:v>2162</c:v>
                </c:pt>
                <c:pt idx="23">
                  <c:v>2322</c:v>
                </c:pt>
                <c:pt idx="24">
                  <c:v>2234</c:v>
                </c:pt>
                <c:pt idx="25">
                  <c:v>1882</c:v>
                </c:pt>
                <c:pt idx="26">
                  <c:v>2223</c:v>
                </c:pt>
                <c:pt idx="27">
                  <c:v>2481</c:v>
                </c:pt>
                <c:pt idx="28">
                  <c:v>2653</c:v>
                </c:pt>
                <c:pt idx="29">
                  <c:v>2134</c:v>
                </c:pt>
                <c:pt idx="30">
                  <c:v>2243</c:v>
                </c:pt>
                <c:pt idx="31">
                  <c:v>2417</c:v>
                </c:pt>
                <c:pt idx="32">
                  <c:v>2532</c:v>
                </c:pt>
                <c:pt idx="33">
                  <c:v>2627</c:v>
                </c:pt>
                <c:pt idx="34">
                  <c:v>2693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EB-4755-8D76-0DD1FACEB64C}"/>
            </c:ext>
          </c:extLst>
        </c:ser>
        <c:ser>
          <c:idx val="8"/>
          <c:order val="9"/>
          <c:tx>
            <c:strRef>
              <c:f>'自然科学(冊子)'!$A$32</c:f>
              <c:strCache>
                <c:ptCount val="1"/>
                <c:pt idx="0">
                  <c:v>Zoology</c:v>
                </c:pt>
              </c:strCache>
            </c:strRef>
          </c:tx>
          <c:cat>
            <c:strRef>
              <c:f>'自然科学(冊子)'!$B$3:$AJ$3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'自然科学(冊子)'!$B$32:$AJ$32</c:f>
              <c:numCache>
                <c:formatCode>#,##0.00_ </c:formatCode>
                <c:ptCount val="35"/>
                <c:pt idx="0">
                  <c:v>279.45999999999998</c:v>
                </c:pt>
                <c:pt idx="1">
                  <c:v>323.14</c:v>
                </c:pt>
                <c:pt idx="2">
                  <c:v>347.76</c:v>
                </c:pt>
                <c:pt idx="3">
                  <c:v>392.98</c:v>
                </c:pt>
                <c:pt idx="4">
                  <c:v>414.56</c:v>
                </c:pt>
                <c:pt idx="5">
                  <c:v>498.36</c:v>
                </c:pt>
                <c:pt idx="6">
                  <c:v>536.83000000000004</c:v>
                </c:pt>
                <c:pt idx="7">
                  <c:v>599.11</c:v>
                </c:pt>
                <c:pt idx="8">
                  <c:v>641.05999999999995</c:v>
                </c:pt>
                <c:pt idx="9">
                  <c:v>723.52</c:v>
                </c:pt>
                <c:pt idx="10">
                  <c:v>820.34</c:v>
                </c:pt>
                <c:pt idx="11">
                  <c:v>866.03</c:v>
                </c:pt>
                <c:pt idx="12">
                  <c:v>933.8</c:v>
                </c:pt>
                <c:pt idx="13">
                  <c:v>1019.57</c:v>
                </c:pt>
                <c:pt idx="14">
                  <c:v>918</c:v>
                </c:pt>
                <c:pt idx="15">
                  <c:v>1053</c:v>
                </c:pt>
                <c:pt idx="16">
                  <c:v>1259</c:v>
                </c:pt>
                <c:pt idx="17">
                  <c:v>1308</c:v>
                </c:pt>
                <c:pt idx="18">
                  <c:v>1311</c:v>
                </c:pt>
                <c:pt idx="19">
                  <c:v>1510</c:v>
                </c:pt>
                <c:pt idx="20">
                  <c:v>1532</c:v>
                </c:pt>
                <c:pt idx="21">
                  <c:v>1647</c:v>
                </c:pt>
                <c:pt idx="22">
                  <c:v>1769</c:v>
                </c:pt>
                <c:pt idx="23">
                  <c:v>1852</c:v>
                </c:pt>
                <c:pt idx="24">
                  <c:v>1746</c:v>
                </c:pt>
                <c:pt idx="25">
                  <c:v>1822</c:v>
                </c:pt>
                <c:pt idx="26">
                  <c:v>2253</c:v>
                </c:pt>
                <c:pt idx="27">
                  <c:v>1177</c:v>
                </c:pt>
                <c:pt idx="28">
                  <c:v>2568</c:v>
                </c:pt>
                <c:pt idx="29">
                  <c:v>2624</c:v>
                </c:pt>
                <c:pt idx="30">
                  <c:v>2770</c:v>
                </c:pt>
                <c:pt idx="31">
                  <c:v>2807</c:v>
                </c:pt>
                <c:pt idx="32">
                  <c:v>2552</c:v>
                </c:pt>
                <c:pt idx="33">
                  <c:v>2577</c:v>
                </c:pt>
                <c:pt idx="34">
                  <c:v>2651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EEB-4755-8D76-0DD1FACEB64C}"/>
            </c:ext>
          </c:extLst>
        </c:ser>
        <c:ser>
          <c:idx val="14"/>
          <c:order val="10"/>
          <c:tx>
            <c:strRef>
              <c:f>'自然科学(冊子)'!$A$20</c:f>
              <c:strCache>
                <c:ptCount val="1"/>
                <c:pt idx="0">
                  <c:v>Geography</c:v>
                </c:pt>
              </c:strCache>
            </c:strRef>
          </c:tx>
          <c:cat>
            <c:strRef>
              <c:f>'自然科学(冊子)'!$B$3:$AJ$3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'自然科学(冊子)'!$B$20:$AJ$20</c:f>
              <c:numCache>
                <c:formatCode>#,##0.00_ </c:formatCode>
                <c:ptCount val="35"/>
                <c:pt idx="0">
                  <c:v>161.51</c:v>
                </c:pt>
                <c:pt idx="1">
                  <c:v>201.47</c:v>
                </c:pt>
                <c:pt idx="2">
                  <c:v>228.95</c:v>
                </c:pt>
                <c:pt idx="3">
                  <c:v>347.5</c:v>
                </c:pt>
                <c:pt idx="4">
                  <c:v>266.77</c:v>
                </c:pt>
                <c:pt idx="5">
                  <c:v>365.55</c:v>
                </c:pt>
                <c:pt idx="6">
                  <c:v>423.96</c:v>
                </c:pt>
                <c:pt idx="7">
                  <c:v>499.65</c:v>
                </c:pt>
                <c:pt idx="8">
                  <c:v>546.55999999999995</c:v>
                </c:pt>
                <c:pt idx="9">
                  <c:v>587.13</c:v>
                </c:pt>
                <c:pt idx="10">
                  <c:v>655.11</c:v>
                </c:pt>
                <c:pt idx="11">
                  <c:v>682.29</c:v>
                </c:pt>
                <c:pt idx="12">
                  <c:v>745.23</c:v>
                </c:pt>
                <c:pt idx="13">
                  <c:v>819.45</c:v>
                </c:pt>
                <c:pt idx="14">
                  <c:v>859</c:v>
                </c:pt>
                <c:pt idx="15">
                  <c:v>945</c:v>
                </c:pt>
                <c:pt idx="16">
                  <c:v>984</c:v>
                </c:pt>
                <c:pt idx="17">
                  <c:v>1050</c:v>
                </c:pt>
                <c:pt idx="18">
                  <c:v>1086</c:v>
                </c:pt>
                <c:pt idx="19">
                  <c:v>1145</c:v>
                </c:pt>
                <c:pt idx="20">
                  <c:v>1094</c:v>
                </c:pt>
                <c:pt idx="21">
                  <c:v>1155</c:v>
                </c:pt>
                <c:pt idx="22">
                  <c:v>1348</c:v>
                </c:pt>
                <c:pt idx="23">
                  <c:v>1401</c:v>
                </c:pt>
                <c:pt idx="24">
                  <c:v>1308</c:v>
                </c:pt>
                <c:pt idx="25">
                  <c:v>1533</c:v>
                </c:pt>
                <c:pt idx="26">
                  <c:v>1817</c:v>
                </c:pt>
                <c:pt idx="27">
                  <c:v>1987</c:v>
                </c:pt>
                <c:pt idx="28">
                  <c:v>2143</c:v>
                </c:pt>
                <c:pt idx="29">
                  <c:v>2271</c:v>
                </c:pt>
                <c:pt idx="30">
                  <c:v>2451</c:v>
                </c:pt>
                <c:pt idx="31">
                  <c:v>2589</c:v>
                </c:pt>
                <c:pt idx="32">
                  <c:v>2777</c:v>
                </c:pt>
                <c:pt idx="33">
                  <c:v>2876</c:v>
                </c:pt>
                <c:pt idx="34">
                  <c:v>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EEB-4755-8D76-0DD1FACEB64C}"/>
            </c:ext>
          </c:extLst>
        </c:ser>
        <c:ser>
          <c:idx val="11"/>
          <c:order val="11"/>
          <c:tx>
            <c:strRef>
              <c:f>'自然科学(冊子)'!$A$24</c:f>
              <c:strCache>
                <c:ptCount val="1"/>
                <c:pt idx="0">
                  <c:v>Health Sciences</c:v>
                </c:pt>
              </c:strCache>
            </c:strRef>
          </c:tx>
          <c:cat>
            <c:strRef>
              <c:f>'自然科学(冊子)'!$B$3:$AJ$3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'自然科学(冊子)'!$B$24:$AJ$24</c:f>
              <c:numCache>
                <c:formatCode>#,##0.00_ </c:formatCode>
                <c:ptCount val="35"/>
                <c:pt idx="0">
                  <c:v>255.43</c:v>
                </c:pt>
                <c:pt idx="1">
                  <c:v>305.44</c:v>
                </c:pt>
                <c:pt idx="2">
                  <c:v>339.84</c:v>
                </c:pt>
                <c:pt idx="3">
                  <c:v>378.36</c:v>
                </c:pt>
                <c:pt idx="4">
                  <c:v>392.39</c:v>
                </c:pt>
                <c:pt idx="5">
                  <c:v>401.28</c:v>
                </c:pt>
                <c:pt idx="6">
                  <c:v>486.35</c:v>
                </c:pt>
                <c:pt idx="7">
                  <c:v>543.32000000000005</c:v>
                </c:pt>
                <c:pt idx="8">
                  <c:v>573.79</c:v>
                </c:pt>
                <c:pt idx="9">
                  <c:v>618.30999999999995</c:v>
                </c:pt>
                <c:pt idx="10">
                  <c:v>672.35</c:v>
                </c:pt>
                <c:pt idx="11">
                  <c:v>728.14</c:v>
                </c:pt>
                <c:pt idx="12">
                  <c:v>784.81</c:v>
                </c:pt>
                <c:pt idx="13">
                  <c:v>849.62</c:v>
                </c:pt>
                <c:pt idx="14">
                  <c:v>975</c:v>
                </c:pt>
                <c:pt idx="15">
                  <c:v>1081</c:v>
                </c:pt>
                <c:pt idx="16">
                  <c:v>1132</c:v>
                </c:pt>
                <c:pt idx="17">
                  <c:v>1199</c:v>
                </c:pt>
                <c:pt idx="18">
                  <c:v>1330</c:v>
                </c:pt>
                <c:pt idx="19">
                  <c:v>1401</c:v>
                </c:pt>
                <c:pt idx="20">
                  <c:v>1398</c:v>
                </c:pt>
                <c:pt idx="21">
                  <c:v>1470</c:v>
                </c:pt>
                <c:pt idx="22">
                  <c:v>1693</c:v>
                </c:pt>
                <c:pt idx="23">
                  <c:v>1482</c:v>
                </c:pt>
                <c:pt idx="24">
                  <c:v>1479</c:v>
                </c:pt>
                <c:pt idx="25">
                  <c:v>1513</c:v>
                </c:pt>
                <c:pt idx="26">
                  <c:v>1771</c:v>
                </c:pt>
                <c:pt idx="27">
                  <c:v>1903</c:v>
                </c:pt>
                <c:pt idx="28">
                  <c:v>2050</c:v>
                </c:pt>
                <c:pt idx="29">
                  <c:v>2220</c:v>
                </c:pt>
                <c:pt idx="30">
                  <c:v>2365</c:v>
                </c:pt>
                <c:pt idx="31">
                  <c:v>2481</c:v>
                </c:pt>
                <c:pt idx="32">
                  <c:v>2650</c:v>
                </c:pt>
                <c:pt idx="33">
                  <c:v>2779</c:v>
                </c:pt>
                <c:pt idx="34">
                  <c:v>2918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EEB-4755-8D76-0DD1FACEB64C}"/>
            </c:ext>
          </c:extLst>
        </c:ser>
        <c:ser>
          <c:idx val="15"/>
          <c:order val="12"/>
          <c:tx>
            <c:strRef>
              <c:f>'自然科学(冊子)'!$A$4</c:f>
              <c:strCache>
                <c:ptCount val="1"/>
                <c:pt idx="0">
                  <c:v>Agriculture</c:v>
                </c:pt>
              </c:strCache>
            </c:strRef>
          </c:tx>
          <c:cat>
            <c:strRef>
              <c:f>'自然科学(冊子)'!$B$3:$AJ$3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'自然科学(冊子)'!$B$4:$AJ$4</c:f>
              <c:numCache>
                <c:formatCode>#,##0.00_ </c:formatCode>
                <c:ptCount val="35"/>
                <c:pt idx="0">
                  <c:v>201.01</c:v>
                </c:pt>
                <c:pt idx="1">
                  <c:v>244.58</c:v>
                </c:pt>
                <c:pt idx="2">
                  <c:v>257.97000000000003</c:v>
                </c:pt>
                <c:pt idx="3">
                  <c:v>296.45999999999998</c:v>
                </c:pt>
                <c:pt idx="4">
                  <c:v>306.86</c:v>
                </c:pt>
                <c:pt idx="5">
                  <c:v>321.57</c:v>
                </c:pt>
                <c:pt idx="6">
                  <c:v>377.51</c:v>
                </c:pt>
                <c:pt idx="7">
                  <c:v>441.87</c:v>
                </c:pt>
                <c:pt idx="8">
                  <c:v>439.56</c:v>
                </c:pt>
                <c:pt idx="9">
                  <c:v>465.3</c:v>
                </c:pt>
                <c:pt idx="10">
                  <c:v>504.55</c:v>
                </c:pt>
                <c:pt idx="11">
                  <c:v>529.22</c:v>
                </c:pt>
                <c:pt idx="12">
                  <c:v>572.89</c:v>
                </c:pt>
                <c:pt idx="13">
                  <c:v>630.29</c:v>
                </c:pt>
                <c:pt idx="14">
                  <c:v>714</c:v>
                </c:pt>
                <c:pt idx="15">
                  <c:v>799</c:v>
                </c:pt>
                <c:pt idx="16">
                  <c:v>890</c:v>
                </c:pt>
                <c:pt idx="17">
                  <c:v>898</c:v>
                </c:pt>
                <c:pt idx="18">
                  <c:v>1034</c:v>
                </c:pt>
                <c:pt idx="19">
                  <c:v>1089</c:v>
                </c:pt>
                <c:pt idx="20">
                  <c:v>1110</c:v>
                </c:pt>
                <c:pt idx="21">
                  <c:v>1103</c:v>
                </c:pt>
                <c:pt idx="22">
                  <c:v>1317</c:v>
                </c:pt>
                <c:pt idx="23">
                  <c:v>1441</c:v>
                </c:pt>
                <c:pt idx="24">
                  <c:v>1422</c:v>
                </c:pt>
                <c:pt idx="25">
                  <c:v>1466</c:v>
                </c:pt>
                <c:pt idx="26">
                  <c:v>1660</c:v>
                </c:pt>
                <c:pt idx="27">
                  <c:v>1828</c:v>
                </c:pt>
                <c:pt idx="28">
                  <c:v>1969</c:v>
                </c:pt>
                <c:pt idx="29">
                  <c:v>2137</c:v>
                </c:pt>
                <c:pt idx="30">
                  <c:v>2314</c:v>
                </c:pt>
                <c:pt idx="31">
                  <c:v>2409</c:v>
                </c:pt>
                <c:pt idx="32">
                  <c:v>2504</c:v>
                </c:pt>
                <c:pt idx="33">
                  <c:v>2605</c:v>
                </c:pt>
                <c:pt idx="34">
                  <c:v>2700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EEB-4755-8D76-0DD1FACEB64C}"/>
            </c:ext>
          </c:extLst>
        </c:ser>
        <c:ser>
          <c:idx val="4"/>
          <c:order val="13"/>
          <c:tx>
            <c:strRef>
              <c:f>'自然科学(冊子)'!$A$26</c:f>
              <c:strCache>
                <c:ptCount val="1"/>
                <c:pt idx="0">
                  <c:v>Math &amp; Computer Science</c:v>
                </c:pt>
              </c:strCache>
            </c:strRef>
          </c:tx>
          <c:cat>
            <c:strRef>
              <c:f>'自然科学(冊子)'!$B$3:$AJ$3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'自然科学(冊子)'!$B$26:$AJ$26</c:f>
              <c:numCache>
                <c:formatCode>#,##0.00_ </c:formatCode>
                <c:ptCount val="35"/>
                <c:pt idx="0">
                  <c:v>376.44</c:v>
                </c:pt>
                <c:pt idx="1">
                  <c:v>453.5</c:v>
                </c:pt>
                <c:pt idx="2">
                  <c:v>495.72</c:v>
                </c:pt>
                <c:pt idx="3">
                  <c:v>556.84</c:v>
                </c:pt>
                <c:pt idx="4">
                  <c:v>603.65</c:v>
                </c:pt>
                <c:pt idx="5">
                  <c:v>637.36</c:v>
                </c:pt>
                <c:pt idx="6">
                  <c:v>749.84</c:v>
                </c:pt>
                <c:pt idx="7">
                  <c:v>817.72</c:v>
                </c:pt>
                <c:pt idx="8">
                  <c:v>859.91</c:v>
                </c:pt>
                <c:pt idx="9">
                  <c:v>898.67</c:v>
                </c:pt>
                <c:pt idx="10">
                  <c:v>961.82</c:v>
                </c:pt>
                <c:pt idx="11">
                  <c:v>1018.57</c:v>
                </c:pt>
                <c:pt idx="12">
                  <c:v>1107.2</c:v>
                </c:pt>
                <c:pt idx="13">
                  <c:v>1151.71</c:v>
                </c:pt>
                <c:pt idx="14">
                  <c:v>1171</c:v>
                </c:pt>
                <c:pt idx="15">
                  <c:v>1267</c:v>
                </c:pt>
                <c:pt idx="16">
                  <c:v>1278</c:v>
                </c:pt>
                <c:pt idx="17">
                  <c:v>1313</c:v>
                </c:pt>
                <c:pt idx="18">
                  <c:v>1411</c:v>
                </c:pt>
                <c:pt idx="19">
                  <c:v>1472</c:v>
                </c:pt>
                <c:pt idx="20">
                  <c:v>1541</c:v>
                </c:pt>
                <c:pt idx="21">
                  <c:v>1593</c:v>
                </c:pt>
                <c:pt idx="22">
                  <c:v>1689</c:v>
                </c:pt>
                <c:pt idx="23">
                  <c:v>1700</c:v>
                </c:pt>
                <c:pt idx="24">
                  <c:v>1750</c:v>
                </c:pt>
                <c:pt idx="25">
                  <c:v>1847</c:v>
                </c:pt>
                <c:pt idx="26">
                  <c:v>1900</c:v>
                </c:pt>
                <c:pt idx="27">
                  <c:v>1828</c:v>
                </c:pt>
                <c:pt idx="28">
                  <c:v>2047</c:v>
                </c:pt>
                <c:pt idx="29">
                  <c:v>2134</c:v>
                </c:pt>
                <c:pt idx="30">
                  <c:v>2221</c:v>
                </c:pt>
                <c:pt idx="31">
                  <c:v>2283</c:v>
                </c:pt>
                <c:pt idx="32">
                  <c:v>2411</c:v>
                </c:pt>
                <c:pt idx="33">
                  <c:v>2503</c:v>
                </c:pt>
                <c:pt idx="34">
                  <c:v>2644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EEB-4755-8D76-0DD1FACEB64C}"/>
            </c:ext>
          </c:extLst>
        </c:ser>
        <c:ser>
          <c:idx val="12"/>
          <c:order val="14"/>
          <c:tx>
            <c:strRef>
              <c:f>'自然科学(冊子)'!$A$18</c:f>
              <c:strCache>
                <c:ptCount val="1"/>
                <c:pt idx="0">
                  <c:v>General Science</c:v>
                </c:pt>
              </c:strCache>
            </c:strRef>
          </c:tx>
          <c:cat>
            <c:strRef>
              <c:f>'自然科学(冊子)'!$B$3:$AJ$3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'自然科学(冊子)'!$B$18:$AG$18</c:f>
              <c:numCache>
                <c:formatCode>#,##0.00_ </c:formatCode>
                <c:ptCount val="32"/>
                <c:pt idx="0">
                  <c:v>196.88</c:v>
                </c:pt>
                <c:pt idx="1">
                  <c:v>241.19</c:v>
                </c:pt>
                <c:pt idx="2">
                  <c:v>307.2</c:v>
                </c:pt>
                <c:pt idx="3">
                  <c:v>361.36</c:v>
                </c:pt>
                <c:pt idx="4">
                  <c:v>390.11</c:v>
                </c:pt>
                <c:pt idx="5">
                  <c:v>382.69</c:v>
                </c:pt>
                <c:pt idx="6">
                  <c:v>504.33</c:v>
                </c:pt>
                <c:pt idx="7">
                  <c:v>530.39</c:v>
                </c:pt>
                <c:pt idx="8">
                  <c:v>607.79999999999995</c:v>
                </c:pt>
                <c:pt idx="9">
                  <c:v>718.88</c:v>
                </c:pt>
                <c:pt idx="10">
                  <c:v>761.97</c:v>
                </c:pt>
                <c:pt idx="11">
                  <c:v>830.55</c:v>
                </c:pt>
                <c:pt idx="12">
                  <c:v>929.85</c:v>
                </c:pt>
                <c:pt idx="13">
                  <c:v>992.52</c:v>
                </c:pt>
                <c:pt idx="14">
                  <c:v>962</c:v>
                </c:pt>
                <c:pt idx="15">
                  <c:v>1059</c:v>
                </c:pt>
                <c:pt idx="16">
                  <c:v>1098</c:v>
                </c:pt>
                <c:pt idx="17">
                  <c:v>1139</c:v>
                </c:pt>
                <c:pt idx="18">
                  <c:v>1213</c:v>
                </c:pt>
                <c:pt idx="19">
                  <c:v>1174</c:v>
                </c:pt>
                <c:pt idx="20">
                  <c:v>1287</c:v>
                </c:pt>
                <c:pt idx="21">
                  <c:v>1333</c:v>
                </c:pt>
                <c:pt idx="22">
                  <c:v>1449</c:v>
                </c:pt>
                <c:pt idx="23">
                  <c:v>1416</c:v>
                </c:pt>
                <c:pt idx="24">
                  <c:v>1370</c:v>
                </c:pt>
                <c:pt idx="25">
                  <c:v>1426</c:v>
                </c:pt>
                <c:pt idx="26">
                  <c:v>1649</c:v>
                </c:pt>
                <c:pt idx="27">
                  <c:v>1825</c:v>
                </c:pt>
                <c:pt idx="28">
                  <c:v>1865</c:v>
                </c:pt>
                <c:pt idx="29">
                  <c:v>2055</c:v>
                </c:pt>
                <c:pt idx="30">
                  <c:v>2247</c:v>
                </c:pt>
                <c:pt idx="3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EEB-4755-8D76-0DD1FACEB64C}"/>
            </c:ext>
          </c:extLst>
        </c:ser>
        <c:ser>
          <c:idx val="13"/>
          <c:order val="15"/>
          <c:tx>
            <c:strRef>
              <c:f>'自然科学(冊子)'!$A$34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</c:spPr>
          </c:marker>
          <c:cat>
            <c:strRef>
              <c:f>'自然科学(冊子)'!$B$3:$AJ$3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'自然科学(冊子)'!$B$34:$AJ$34</c:f>
              <c:numCache>
                <c:formatCode>#,##0.00_ </c:formatCode>
                <c:ptCount val="35"/>
                <c:pt idx="0">
                  <c:v>328.89310659477394</c:v>
                </c:pt>
                <c:pt idx="1">
                  <c:v>400.74501866445451</c:v>
                </c:pt>
                <c:pt idx="2">
                  <c:v>445.39100788054748</c:v>
                </c:pt>
                <c:pt idx="3">
                  <c:v>506.91134798838658</c:v>
                </c:pt>
                <c:pt idx="4">
                  <c:v>528.17591455827471</c:v>
                </c:pt>
                <c:pt idx="5">
                  <c:v>550.3631190377439</c:v>
                </c:pt>
                <c:pt idx="6">
                  <c:v>655.67221899626713</c:v>
                </c:pt>
                <c:pt idx="7">
                  <c:v>733.89922024056409</c:v>
                </c:pt>
                <c:pt idx="8">
                  <c:v>788.51322272915786</c:v>
                </c:pt>
                <c:pt idx="9">
                  <c:v>847.32892160929055</c:v>
                </c:pt>
                <c:pt idx="10">
                  <c:v>917.26927001244292</c:v>
                </c:pt>
                <c:pt idx="11">
                  <c:v>987.85354209871412</c:v>
                </c:pt>
                <c:pt idx="12">
                  <c:v>1068.631244296972</c:v>
                </c:pt>
                <c:pt idx="13">
                  <c:v>1156.5355080879306</c:v>
                </c:pt>
                <c:pt idx="14">
                  <c:v>1287.705101617586</c:v>
                </c:pt>
                <c:pt idx="15">
                  <c:v>1409.4558274574865</c:v>
                </c:pt>
                <c:pt idx="16">
                  <c:v>1496.9523019493986</c:v>
                </c:pt>
                <c:pt idx="17">
                  <c:v>1597.5943591870594</c:v>
                </c:pt>
                <c:pt idx="18">
                  <c:v>1690.8958938199917</c:v>
                </c:pt>
                <c:pt idx="19">
                  <c:v>1796.0506014102032</c:v>
                </c:pt>
                <c:pt idx="20">
                  <c:v>1791.3023641642471</c:v>
                </c:pt>
                <c:pt idx="21">
                  <c:v>1889.3927830775613</c:v>
                </c:pt>
                <c:pt idx="22">
                  <c:v>2108.1613438407298</c:v>
                </c:pt>
                <c:pt idx="23">
                  <c:v>2141.2965574450436</c:v>
                </c:pt>
                <c:pt idx="24">
                  <c:v>2121.2538365823311</c:v>
                </c:pt>
                <c:pt idx="25">
                  <c:v>2219.7291580257156</c:v>
                </c:pt>
                <c:pt idx="26">
                  <c:v>2542.272501036914</c:v>
                </c:pt>
                <c:pt idx="27">
                  <c:v>2638.226047283285</c:v>
                </c:pt>
                <c:pt idx="28">
                  <c:v>2893.2422231439236</c:v>
                </c:pt>
                <c:pt idx="29">
                  <c:v>3092.3803401078389</c:v>
                </c:pt>
                <c:pt idx="30">
                  <c:v>3288.0535047698049</c:v>
                </c:pt>
                <c:pt idx="31">
                  <c:v>3420.6462048942349</c:v>
                </c:pt>
                <c:pt idx="32">
                  <c:v>3600.4520945665699</c:v>
                </c:pt>
                <c:pt idx="33">
                  <c:v>3749.8697635835751</c:v>
                </c:pt>
                <c:pt idx="34">
                  <c:v>3933.3260058067194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EEB-4755-8D76-0DD1FACEB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626304"/>
        <c:axId val="198577152"/>
      </c:lineChart>
      <c:catAx>
        <c:axId val="19862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98577152"/>
        <c:crosses val="autoZero"/>
        <c:auto val="1"/>
        <c:lblAlgn val="ctr"/>
        <c:lblOffset val="100"/>
        <c:noMultiLvlLbl val="0"/>
      </c:catAx>
      <c:valAx>
        <c:axId val="198577152"/>
        <c:scaling>
          <c:orientation val="minMax"/>
          <c:max val="8000"/>
          <c:min val="0"/>
        </c:scaling>
        <c:delete val="0"/>
        <c:axPos val="l"/>
        <c:majorGridlines/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98626304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8565043724279835"/>
          <c:y val="4.242711131892702E-2"/>
          <c:w val="0.13608652263374485"/>
          <c:h val="0.8812554426899023"/>
        </c:manualLayout>
      </c:layout>
      <c:overlay val="0"/>
      <c:txPr>
        <a:bodyPr/>
        <a:lstStyle/>
        <a:p>
          <a:pPr>
            <a:defRPr sz="1200">
              <a:latin typeface="+mn-lt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473710615821974E-2"/>
          <c:y val="5.1300984668005672E-2"/>
          <c:w val="0.80532673306564062"/>
          <c:h val="0.9027326446565096"/>
        </c:manualLayout>
      </c:layout>
      <c:lineChart>
        <c:grouping val="standard"/>
        <c:varyColors val="0"/>
        <c:ser>
          <c:idx val="0"/>
          <c:order val="0"/>
          <c:tx>
            <c:strRef>
              <c:f>'人文社会科学(冊子)'!$A$8</c:f>
              <c:strCache>
                <c:ptCount val="1"/>
                <c:pt idx="0">
                  <c:v>Business &amp; Economics</c:v>
                </c:pt>
              </c:strCache>
            </c:strRef>
          </c:tx>
          <c:cat>
            <c:strRef>
              <c:f>'人文社会科学(冊子)'!$B$3:$AJ$3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'人文社会科学(冊子)'!$B$8:$AJ$8</c:f>
              <c:numCache>
                <c:formatCode>#,##0.00_ </c:formatCode>
                <c:ptCount val="35"/>
                <c:pt idx="0">
                  <c:v>129.57</c:v>
                </c:pt>
                <c:pt idx="1">
                  <c:v>156.83000000000001</c:v>
                </c:pt>
                <c:pt idx="2">
                  <c:v>173.09</c:v>
                </c:pt>
                <c:pt idx="3">
                  <c:v>190.95</c:v>
                </c:pt>
                <c:pt idx="4">
                  <c:v>204.9</c:v>
                </c:pt>
                <c:pt idx="5">
                  <c:v>236.64</c:v>
                </c:pt>
                <c:pt idx="6">
                  <c:v>280.8</c:v>
                </c:pt>
                <c:pt idx="7">
                  <c:v>319.26</c:v>
                </c:pt>
                <c:pt idx="8">
                  <c:v>367.82</c:v>
                </c:pt>
                <c:pt idx="9">
                  <c:v>409.72</c:v>
                </c:pt>
                <c:pt idx="10">
                  <c:v>461.32</c:v>
                </c:pt>
                <c:pt idx="11">
                  <c:v>503.02</c:v>
                </c:pt>
                <c:pt idx="12">
                  <c:v>552.66999999999996</c:v>
                </c:pt>
                <c:pt idx="13">
                  <c:v>618</c:v>
                </c:pt>
                <c:pt idx="14">
                  <c:v>675</c:v>
                </c:pt>
                <c:pt idx="15">
                  <c:v>731</c:v>
                </c:pt>
                <c:pt idx="16">
                  <c:v>776</c:v>
                </c:pt>
                <c:pt idx="17">
                  <c:v>820</c:v>
                </c:pt>
                <c:pt idx="18">
                  <c:v>883</c:v>
                </c:pt>
                <c:pt idx="19">
                  <c:v>942</c:v>
                </c:pt>
                <c:pt idx="20">
                  <c:v>986</c:v>
                </c:pt>
                <c:pt idx="21">
                  <c:v>1009</c:v>
                </c:pt>
                <c:pt idx="22">
                  <c:v>1065</c:v>
                </c:pt>
                <c:pt idx="23">
                  <c:v>1131</c:v>
                </c:pt>
                <c:pt idx="24">
                  <c:v>1289</c:v>
                </c:pt>
                <c:pt idx="25">
                  <c:v>1330</c:v>
                </c:pt>
                <c:pt idx="26">
                  <c:v>1666</c:v>
                </c:pt>
                <c:pt idx="27">
                  <c:v>1757</c:v>
                </c:pt>
                <c:pt idx="28">
                  <c:v>1824</c:v>
                </c:pt>
                <c:pt idx="29">
                  <c:v>1932</c:v>
                </c:pt>
                <c:pt idx="30">
                  <c:v>2060</c:v>
                </c:pt>
                <c:pt idx="31">
                  <c:v>2169</c:v>
                </c:pt>
                <c:pt idx="32">
                  <c:v>2249</c:v>
                </c:pt>
                <c:pt idx="33">
                  <c:v>2357</c:v>
                </c:pt>
                <c:pt idx="34">
                  <c:v>2473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C6-401F-A7D7-A49AA425DCC7}"/>
            </c:ext>
          </c:extLst>
        </c:ser>
        <c:ser>
          <c:idx val="2"/>
          <c:order val="1"/>
          <c:tx>
            <c:strRef>
              <c:f>'人文社会科学(冊子)'!$A$10</c:f>
              <c:strCache>
                <c:ptCount val="1"/>
                <c:pt idx="0">
                  <c:v>Education</c:v>
                </c:pt>
              </c:strCache>
            </c:strRef>
          </c:tx>
          <c:cat>
            <c:strRef>
              <c:f>'人文社会科学(冊子)'!$B$3:$AJ$3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'人文社会科学(冊子)'!$B$10:$AJ$10</c:f>
              <c:numCache>
                <c:formatCode>#,##0.00_ </c:formatCode>
                <c:ptCount val="35"/>
                <c:pt idx="0">
                  <c:v>83.95</c:v>
                </c:pt>
                <c:pt idx="1">
                  <c:v>98.02</c:v>
                </c:pt>
                <c:pt idx="2">
                  <c:v>105.26</c:v>
                </c:pt>
                <c:pt idx="3">
                  <c:v>123.33</c:v>
                </c:pt>
                <c:pt idx="4">
                  <c:v>128.76</c:v>
                </c:pt>
                <c:pt idx="5">
                  <c:v>140.58000000000001</c:v>
                </c:pt>
                <c:pt idx="6">
                  <c:v>155.29</c:v>
                </c:pt>
                <c:pt idx="7">
                  <c:v>169.12</c:v>
                </c:pt>
                <c:pt idx="8">
                  <c:v>185.65</c:v>
                </c:pt>
                <c:pt idx="9">
                  <c:v>204.54</c:v>
                </c:pt>
                <c:pt idx="10">
                  <c:v>226.21</c:v>
                </c:pt>
                <c:pt idx="11">
                  <c:v>249.81</c:v>
                </c:pt>
                <c:pt idx="12">
                  <c:v>272.79000000000002</c:v>
                </c:pt>
                <c:pt idx="13">
                  <c:v>309</c:v>
                </c:pt>
                <c:pt idx="14">
                  <c:v>341</c:v>
                </c:pt>
                <c:pt idx="15">
                  <c:v>377</c:v>
                </c:pt>
                <c:pt idx="16">
                  <c:v>411</c:v>
                </c:pt>
                <c:pt idx="17">
                  <c:v>451</c:v>
                </c:pt>
                <c:pt idx="18">
                  <c:v>567</c:v>
                </c:pt>
                <c:pt idx="19">
                  <c:v>619</c:v>
                </c:pt>
                <c:pt idx="20">
                  <c:v>653</c:v>
                </c:pt>
                <c:pt idx="21">
                  <c:v>719</c:v>
                </c:pt>
                <c:pt idx="22">
                  <c:v>757</c:v>
                </c:pt>
                <c:pt idx="23">
                  <c:v>823</c:v>
                </c:pt>
                <c:pt idx="24">
                  <c:v>855</c:v>
                </c:pt>
                <c:pt idx="25">
                  <c:v>872</c:v>
                </c:pt>
                <c:pt idx="26">
                  <c:v>995</c:v>
                </c:pt>
                <c:pt idx="27">
                  <c:v>1059</c:v>
                </c:pt>
                <c:pt idx="28">
                  <c:v>1118</c:v>
                </c:pt>
                <c:pt idx="29">
                  <c:v>1212</c:v>
                </c:pt>
                <c:pt idx="30">
                  <c:v>1301</c:v>
                </c:pt>
                <c:pt idx="31">
                  <c:v>1386</c:v>
                </c:pt>
                <c:pt idx="32">
                  <c:v>1426</c:v>
                </c:pt>
                <c:pt idx="33">
                  <c:v>1523</c:v>
                </c:pt>
                <c:pt idx="34">
                  <c:v>1677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C6-401F-A7D7-A49AA425DCC7}"/>
            </c:ext>
          </c:extLst>
        </c:ser>
        <c:ser>
          <c:idx val="5"/>
          <c:order val="2"/>
          <c:tx>
            <c:strRef>
              <c:f>'人文社会科学(冊子)'!$A$30</c:f>
              <c:strCache>
                <c:ptCount val="1"/>
                <c:pt idx="0">
                  <c:v>Psychology</c:v>
                </c:pt>
              </c:strCache>
            </c:strRef>
          </c:tx>
          <c:cat>
            <c:strRef>
              <c:f>'人文社会科学(冊子)'!$B$3:$AJ$3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'人文社会科学(冊子)'!$B$30:$AJ$30</c:f>
              <c:numCache>
                <c:formatCode>#,##0.00_ </c:formatCode>
                <c:ptCount val="35"/>
                <c:pt idx="0">
                  <c:v>109.38</c:v>
                </c:pt>
                <c:pt idx="1">
                  <c:v>124.51</c:v>
                </c:pt>
                <c:pt idx="2">
                  <c:v>138.59</c:v>
                </c:pt>
                <c:pt idx="3">
                  <c:v>152.87</c:v>
                </c:pt>
                <c:pt idx="4">
                  <c:v>167.98</c:v>
                </c:pt>
                <c:pt idx="5">
                  <c:v>188.67</c:v>
                </c:pt>
                <c:pt idx="6">
                  <c:v>213.67</c:v>
                </c:pt>
                <c:pt idx="7">
                  <c:v>238.09</c:v>
                </c:pt>
                <c:pt idx="8">
                  <c:v>241.08</c:v>
                </c:pt>
                <c:pt idx="9">
                  <c:v>274.05</c:v>
                </c:pt>
                <c:pt idx="10">
                  <c:v>302.58999999999997</c:v>
                </c:pt>
                <c:pt idx="11">
                  <c:v>330.07</c:v>
                </c:pt>
                <c:pt idx="12">
                  <c:v>361.93</c:v>
                </c:pt>
                <c:pt idx="13">
                  <c:v>389</c:v>
                </c:pt>
                <c:pt idx="14">
                  <c:v>438</c:v>
                </c:pt>
                <c:pt idx="15">
                  <c:v>473</c:v>
                </c:pt>
                <c:pt idx="16">
                  <c:v>510</c:v>
                </c:pt>
                <c:pt idx="17">
                  <c:v>545</c:v>
                </c:pt>
                <c:pt idx="18">
                  <c:v>590</c:v>
                </c:pt>
                <c:pt idx="19">
                  <c:v>649</c:v>
                </c:pt>
                <c:pt idx="20">
                  <c:v>691</c:v>
                </c:pt>
                <c:pt idx="21">
                  <c:v>711</c:v>
                </c:pt>
                <c:pt idx="22">
                  <c:v>752</c:v>
                </c:pt>
                <c:pt idx="23">
                  <c:v>797</c:v>
                </c:pt>
                <c:pt idx="24">
                  <c:v>880</c:v>
                </c:pt>
                <c:pt idx="25">
                  <c:v>833</c:v>
                </c:pt>
                <c:pt idx="26">
                  <c:v>1021</c:v>
                </c:pt>
                <c:pt idx="27">
                  <c:v>854</c:v>
                </c:pt>
                <c:pt idx="28">
                  <c:v>1154</c:v>
                </c:pt>
                <c:pt idx="29">
                  <c:v>1222</c:v>
                </c:pt>
                <c:pt idx="30">
                  <c:v>1306</c:v>
                </c:pt>
                <c:pt idx="31">
                  <c:v>1342</c:v>
                </c:pt>
                <c:pt idx="32">
                  <c:v>1402</c:v>
                </c:pt>
                <c:pt idx="33">
                  <c:v>1502</c:v>
                </c:pt>
                <c:pt idx="34">
                  <c:v>1606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C6-401F-A7D7-A49AA425DCC7}"/>
            </c:ext>
          </c:extLst>
        </c:ser>
        <c:ser>
          <c:idx val="3"/>
          <c:order val="3"/>
          <c:tx>
            <c:strRef>
              <c:f>'人文社会科学(冊子)'!$A$36</c:f>
              <c:strCache>
                <c:ptCount val="1"/>
                <c:pt idx="0">
                  <c:v>Sociology</c:v>
                </c:pt>
              </c:strCache>
            </c:strRef>
          </c:tx>
          <c:cat>
            <c:strRef>
              <c:f>'人文社会科学(冊子)'!$B$3:$AJ$3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'人文社会科学(冊子)'!$B$36:$AJ$36</c:f>
              <c:numCache>
                <c:formatCode>#,##0.00_ </c:formatCode>
                <c:ptCount val="35"/>
                <c:pt idx="0">
                  <c:v>101.51</c:v>
                </c:pt>
                <c:pt idx="1">
                  <c:v>116.38</c:v>
                </c:pt>
                <c:pt idx="2">
                  <c:v>127.99</c:v>
                </c:pt>
                <c:pt idx="3">
                  <c:v>145.63999999999999</c:v>
                </c:pt>
                <c:pt idx="4">
                  <c:v>155.83000000000001</c:v>
                </c:pt>
                <c:pt idx="5">
                  <c:v>172.63</c:v>
                </c:pt>
                <c:pt idx="6">
                  <c:v>196.9</c:v>
                </c:pt>
                <c:pt idx="7">
                  <c:v>215.2</c:v>
                </c:pt>
                <c:pt idx="8">
                  <c:v>225.08</c:v>
                </c:pt>
                <c:pt idx="9">
                  <c:v>250.62</c:v>
                </c:pt>
                <c:pt idx="10">
                  <c:v>275.25</c:v>
                </c:pt>
                <c:pt idx="11">
                  <c:v>304.14</c:v>
                </c:pt>
                <c:pt idx="12">
                  <c:v>333.29</c:v>
                </c:pt>
                <c:pt idx="13">
                  <c:v>361</c:v>
                </c:pt>
                <c:pt idx="14">
                  <c:v>409</c:v>
                </c:pt>
                <c:pt idx="15">
                  <c:v>447</c:v>
                </c:pt>
                <c:pt idx="16">
                  <c:v>482</c:v>
                </c:pt>
                <c:pt idx="17">
                  <c:v>528</c:v>
                </c:pt>
                <c:pt idx="18">
                  <c:v>597</c:v>
                </c:pt>
                <c:pt idx="19">
                  <c:v>647</c:v>
                </c:pt>
                <c:pt idx="20">
                  <c:v>692</c:v>
                </c:pt>
                <c:pt idx="21">
                  <c:v>712</c:v>
                </c:pt>
                <c:pt idx="22">
                  <c:v>753</c:v>
                </c:pt>
                <c:pt idx="23">
                  <c:v>804</c:v>
                </c:pt>
                <c:pt idx="24">
                  <c:v>880</c:v>
                </c:pt>
                <c:pt idx="25">
                  <c:v>849</c:v>
                </c:pt>
                <c:pt idx="26">
                  <c:v>992</c:v>
                </c:pt>
                <c:pt idx="27">
                  <c:v>920</c:v>
                </c:pt>
                <c:pt idx="28">
                  <c:v>1115</c:v>
                </c:pt>
                <c:pt idx="29">
                  <c:v>1209</c:v>
                </c:pt>
                <c:pt idx="30">
                  <c:v>1290</c:v>
                </c:pt>
                <c:pt idx="31">
                  <c:v>1336</c:v>
                </c:pt>
                <c:pt idx="32">
                  <c:v>1374</c:v>
                </c:pt>
                <c:pt idx="33">
                  <c:v>1481</c:v>
                </c:pt>
                <c:pt idx="34">
                  <c:v>1585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C6-401F-A7D7-A49AA425DCC7}"/>
            </c:ext>
          </c:extLst>
        </c:ser>
        <c:ser>
          <c:idx val="1"/>
          <c:order val="4"/>
          <c:tx>
            <c:strRef>
              <c:f>'人文社会科学(冊子)'!$A$22</c:f>
              <c:strCache>
                <c:ptCount val="1"/>
                <c:pt idx="0">
                  <c:v>Military &amp; Naval Science</c:v>
                </c:pt>
              </c:strCache>
            </c:strRef>
          </c:tx>
          <c:cat>
            <c:strRef>
              <c:f>'人文社会科学(冊子)'!$B$3:$AJ$3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'人文社会科学(冊子)'!$B$22:$AJ$22</c:f>
              <c:numCache>
                <c:formatCode>#,##0.00_ </c:formatCode>
                <c:ptCount val="35"/>
                <c:pt idx="0">
                  <c:v>79.17</c:v>
                </c:pt>
                <c:pt idx="1">
                  <c:v>88.33</c:v>
                </c:pt>
                <c:pt idx="2">
                  <c:v>104.67</c:v>
                </c:pt>
                <c:pt idx="3">
                  <c:v>99</c:v>
                </c:pt>
                <c:pt idx="4">
                  <c:v>111.44</c:v>
                </c:pt>
                <c:pt idx="5">
                  <c:v>129.33000000000001</c:v>
                </c:pt>
                <c:pt idx="6">
                  <c:v>142</c:v>
                </c:pt>
                <c:pt idx="7">
                  <c:v>154.66999999999999</c:v>
                </c:pt>
                <c:pt idx="8">
                  <c:v>258.67</c:v>
                </c:pt>
                <c:pt idx="9">
                  <c:v>282.33</c:v>
                </c:pt>
                <c:pt idx="10">
                  <c:v>308.11</c:v>
                </c:pt>
                <c:pt idx="11">
                  <c:v>360.56</c:v>
                </c:pt>
                <c:pt idx="12">
                  <c:v>354.2</c:v>
                </c:pt>
                <c:pt idx="13">
                  <c:v>472</c:v>
                </c:pt>
                <c:pt idx="14">
                  <c:v>511</c:v>
                </c:pt>
                <c:pt idx="15">
                  <c:v>558</c:v>
                </c:pt>
                <c:pt idx="16">
                  <c:v>606</c:v>
                </c:pt>
                <c:pt idx="17">
                  <c:v>660</c:v>
                </c:pt>
                <c:pt idx="18">
                  <c:v>639</c:v>
                </c:pt>
                <c:pt idx="19">
                  <c:v>682</c:v>
                </c:pt>
                <c:pt idx="20">
                  <c:v>713</c:v>
                </c:pt>
                <c:pt idx="21">
                  <c:v>689</c:v>
                </c:pt>
                <c:pt idx="22">
                  <c:v>735</c:v>
                </c:pt>
                <c:pt idx="23">
                  <c:v>768</c:v>
                </c:pt>
                <c:pt idx="24">
                  <c:v>867</c:v>
                </c:pt>
                <c:pt idx="25">
                  <c:v>913</c:v>
                </c:pt>
                <c:pt idx="26">
                  <c:v>1063</c:v>
                </c:pt>
                <c:pt idx="27">
                  <c:v>576</c:v>
                </c:pt>
                <c:pt idx="28">
                  <c:v>1077</c:v>
                </c:pt>
                <c:pt idx="29">
                  <c:v>1173</c:v>
                </c:pt>
                <c:pt idx="30">
                  <c:v>1239</c:v>
                </c:pt>
                <c:pt idx="31">
                  <c:v>1286</c:v>
                </c:pt>
                <c:pt idx="32">
                  <c:v>1359</c:v>
                </c:pt>
                <c:pt idx="33">
                  <c:v>1438</c:v>
                </c:pt>
                <c:pt idx="34">
                  <c:v>1575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C6-401F-A7D7-A49AA425DCC7}"/>
            </c:ext>
          </c:extLst>
        </c:ser>
        <c:ser>
          <c:idx val="10"/>
          <c:order val="5"/>
          <c:tx>
            <c:strRef>
              <c:f>'人文社会科学(冊子)'!$A$34</c:f>
              <c:strCache>
                <c:ptCount val="1"/>
                <c:pt idx="0">
                  <c:v>Social Sciences</c:v>
                </c:pt>
              </c:strCache>
            </c:strRef>
          </c:tx>
          <c:cat>
            <c:strRef>
              <c:f>'人文社会科学(冊子)'!$B$3:$AJ$3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'人文社会科学(冊子)'!$B$34:$AJ$34</c:f>
              <c:numCache>
                <c:formatCode>#,##0.00_ </c:formatCode>
                <c:ptCount val="35"/>
                <c:pt idx="19">
                  <c:v>657</c:v>
                </c:pt>
                <c:pt idx="20">
                  <c:v>678</c:v>
                </c:pt>
                <c:pt idx="21">
                  <c:v>673</c:v>
                </c:pt>
                <c:pt idx="22">
                  <c:v>706</c:v>
                </c:pt>
                <c:pt idx="23">
                  <c:v>752</c:v>
                </c:pt>
                <c:pt idx="24">
                  <c:v>807</c:v>
                </c:pt>
                <c:pt idx="25">
                  <c:v>728</c:v>
                </c:pt>
                <c:pt idx="26">
                  <c:v>886</c:v>
                </c:pt>
                <c:pt idx="27">
                  <c:v>786</c:v>
                </c:pt>
                <c:pt idx="28">
                  <c:v>984</c:v>
                </c:pt>
                <c:pt idx="29">
                  <c:v>1054</c:v>
                </c:pt>
                <c:pt idx="30">
                  <c:v>1120</c:v>
                </c:pt>
                <c:pt idx="31">
                  <c:v>1155</c:v>
                </c:pt>
                <c:pt idx="32">
                  <c:v>1243</c:v>
                </c:pt>
                <c:pt idx="33">
                  <c:v>1311</c:v>
                </c:pt>
                <c:pt idx="34">
                  <c:v>1366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1C6-401F-A7D7-A49AA425DCC7}"/>
            </c:ext>
          </c:extLst>
        </c:ser>
        <c:ser>
          <c:idx val="9"/>
          <c:order val="6"/>
          <c:tx>
            <c:strRef>
              <c:f>'人文社会科学(冊子)'!$A$28</c:f>
              <c:strCache>
                <c:ptCount val="1"/>
                <c:pt idx="0">
                  <c:v>Political Science</c:v>
                </c:pt>
              </c:strCache>
            </c:strRef>
          </c:tx>
          <c:cat>
            <c:strRef>
              <c:f>'人文社会科学(冊子)'!$B$3:$AJ$3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'人文社会科学(冊子)'!$B$28:$AJ$28</c:f>
              <c:numCache>
                <c:formatCode>#,##0.00_ </c:formatCode>
                <c:ptCount val="35"/>
                <c:pt idx="0">
                  <c:v>75.92</c:v>
                </c:pt>
                <c:pt idx="1">
                  <c:v>92.44</c:v>
                </c:pt>
                <c:pt idx="2">
                  <c:v>99.65</c:v>
                </c:pt>
                <c:pt idx="3">
                  <c:v>117.52</c:v>
                </c:pt>
                <c:pt idx="4">
                  <c:v>123.55</c:v>
                </c:pt>
                <c:pt idx="5">
                  <c:v>139.88999999999999</c:v>
                </c:pt>
                <c:pt idx="6">
                  <c:v>161.71</c:v>
                </c:pt>
                <c:pt idx="7">
                  <c:v>178.3</c:v>
                </c:pt>
                <c:pt idx="8">
                  <c:v>181.76</c:v>
                </c:pt>
                <c:pt idx="9">
                  <c:v>206.16</c:v>
                </c:pt>
                <c:pt idx="10">
                  <c:v>226.37</c:v>
                </c:pt>
                <c:pt idx="11">
                  <c:v>254.73</c:v>
                </c:pt>
                <c:pt idx="12">
                  <c:v>284.93</c:v>
                </c:pt>
                <c:pt idx="13">
                  <c:v>292</c:v>
                </c:pt>
                <c:pt idx="14">
                  <c:v>337</c:v>
                </c:pt>
                <c:pt idx="15">
                  <c:v>368</c:v>
                </c:pt>
                <c:pt idx="16">
                  <c:v>400</c:v>
                </c:pt>
                <c:pt idx="17">
                  <c:v>446</c:v>
                </c:pt>
                <c:pt idx="18">
                  <c:v>527</c:v>
                </c:pt>
                <c:pt idx="19">
                  <c:v>572</c:v>
                </c:pt>
                <c:pt idx="20">
                  <c:v>612</c:v>
                </c:pt>
                <c:pt idx="21">
                  <c:v>602</c:v>
                </c:pt>
                <c:pt idx="22">
                  <c:v>633</c:v>
                </c:pt>
                <c:pt idx="23">
                  <c:v>675</c:v>
                </c:pt>
                <c:pt idx="24">
                  <c:v>726</c:v>
                </c:pt>
                <c:pt idx="25">
                  <c:v>709</c:v>
                </c:pt>
                <c:pt idx="26">
                  <c:v>804</c:v>
                </c:pt>
                <c:pt idx="27">
                  <c:v>681</c:v>
                </c:pt>
                <c:pt idx="28">
                  <c:v>946</c:v>
                </c:pt>
                <c:pt idx="29">
                  <c:v>1026</c:v>
                </c:pt>
                <c:pt idx="30">
                  <c:v>1088</c:v>
                </c:pt>
                <c:pt idx="31">
                  <c:v>1153</c:v>
                </c:pt>
                <c:pt idx="32">
                  <c:v>1248</c:v>
                </c:pt>
                <c:pt idx="33">
                  <c:v>1336</c:v>
                </c:pt>
                <c:pt idx="34">
                  <c:v>1414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C6-401F-A7D7-A49AA425DCC7}"/>
            </c:ext>
          </c:extLst>
        </c:ser>
        <c:ser>
          <c:idx val="6"/>
          <c:order val="7"/>
          <c:tx>
            <c:strRef>
              <c:f>'人文社会科学(冊子)'!$A$32</c:f>
              <c:strCache>
                <c:ptCount val="1"/>
                <c:pt idx="0">
                  <c:v>Recreation</c:v>
                </c:pt>
              </c:strCache>
            </c:strRef>
          </c:tx>
          <c:cat>
            <c:strRef>
              <c:f>'人文社会科学(冊子)'!$B$3:$AJ$3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'人文社会科学(冊子)'!$B$32:$AJ$32</c:f>
              <c:numCache>
                <c:formatCode>#,##0.00_ </c:formatCode>
                <c:ptCount val="35"/>
                <c:pt idx="0">
                  <c:v>47.77</c:v>
                </c:pt>
                <c:pt idx="1">
                  <c:v>56.36</c:v>
                </c:pt>
                <c:pt idx="2">
                  <c:v>61.06</c:v>
                </c:pt>
                <c:pt idx="3">
                  <c:v>71.44</c:v>
                </c:pt>
                <c:pt idx="4">
                  <c:v>76.73</c:v>
                </c:pt>
                <c:pt idx="5">
                  <c:v>79.14</c:v>
                </c:pt>
                <c:pt idx="6">
                  <c:v>88.45</c:v>
                </c:pt>
                <c:pt idx="7">
                  <c:v>92.72</c:v>
                </c:pt>
                <c:pt idx="8">
                  <c:v>97.12</c:v>
                </c:pt>
                <c:pt idx="9">
                  <c:v>108.14</c:v>
                </c:pt>
                <c:pt idx="10">
                  <c:v>116.07</c:v>
                </c:pt>
                <c:pt idx="11">
                  <c:v>128.9</c:v>
                </c:pt>
                <c:pt idx="12">
                  <c:v>148.35</c:v>
                </c:pt>
                <c:pt idx="13">
                  <c:v>116</c:v>
                </c:pt>
                <c:pt idx="14">
                  <c:v>125</c:v>
                </c:pt>
                <c:pt idx="15">
                  <c:v>144</c:v>
                </c:pt>
                <c:pt idx="16">
                  <c:v>149</c:v>
                </c:pt>
                <c:pt idx="17">
                  <c:v>165</c:v>
                </c:pt>
                <c:pt idx="18">
                  <c:v>324</c:v>
                </c:pt>
                <c:pt idx="19">
                  <c:v>418</c:v>
                </c:pt>
                <c:pt idx="20">
                  <c:v>442</c:v>
                </c:pt>
                <c:pt idx="21">
                  <c:v>462</c:v>
                </c:pt>
                <c:pt idx="22">
                  <c:v>501</c:v>
                </c:pt>
                <c:pt idx="23">
                  <c:v>539</c:v>
                </c:pt>
                <c:pt idx="24">
                  <c:v>634</c:v>
                </c:pt>
                <c:pt idx="25">
                  <c:v>651</c:v>
                </c:pt>
                <c:pt idx="26">
                  <c:v>742</c:v>
                </c:pt>
                <c:pt idx="27">
                  <c:v>719</c:v>
                </c:pt>
                <c:pt idx="28">
                  <c:v>880</c:v>
                </c:pt>
                <c:pt idx="29">
                  <c:v>945</c:v>
                </c:pt>
                <c:pt idx="30">
                  <c:v>1013</c:v>
                </c:pt>
                <c:pt idx="31">
                  <c:v>1070</c:v>
                </c:pt>
                <c:pt idx="32">
                  <c:v>1162</c:v>
                </c:pt>
                <c:pt idx="33">
                  <c:v>1253</c:v>
                </c:pt>
                <c:pt idx="34">
                  <c:v>1356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1C6-401F-A7D7-A49AA425DCC7}"/>
            </c:ext>
          </c:extLst>
        </c:ser>
        <c:ser>
          <c:idx val="7"/>
          <c:order val="8"/>
          <c:tx>
            <c:strRef>
              <c:f>'人文社会科学(冊子)'!$A$20</c:f>
              <c:strCache>
                <c:ptCount val="1"/>
                <c:pt idx="0">
                  <c:v>Library Science</c:v>
                </c:pt>
              </c:strCache>
            </c:strRef>
          </c:tx>
          <c:cat>
            <c:strRef>
              <c:f>'人文社会科学(冊子)'!$B$3:$AJ$3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'人文社会科学(冊子)'!$B$20:$AI$20</c:f>
              <c:numCache>
                <c:formatCode>#,##0.00_ </c:formatCode>
                <c:ptCount val="34"/>
                <c:pt idx="0">
                  <c:v>100.66</c:v>
                </c:pt>
                <c:pt idx="1">
                  <c:v>117.74</c:v>
                </c:pt>
                <c:pt idx="2">
                  <c:v>132.22999999999999</c:v>
                </c:pt>
                <c:pt idx="3">
                  <c:v>144.34</c:v>
                </c:pt>
                <c:pt idx="4">
                  <c:v>152.94</c:v>
                </c:pt>
                <c:pt idx="5">
                  <c:v>170.3</c:v>
                </c:pt>
                <c:pt idx="6">
                  <c:v>187.99</c:v>
                </c:pt>
                <c:pt idx="7">
                  <c:v>198.04</c:v>
                </c:pt>
                <c:pt idx="8">
                  <c:v>217.9</c:v>
                </c:pt>
                <c:pt idx="9">
                  <c:v>235.8</c:v>
                </c:pt>
                <c:pt idx="10">
                  <c:v>248.55</c:v>
                </c:pt>
                <c:pt idx="11">
                  <c:v>266.13</c:v>
                </c:pt>
                <c:pt idx="12">
                  <c:v>283.66000000000003</c:v>
                </c:pt>
                <c:pt idx="13">
                  <c:v>319</c:v>
                </c:pt>
                <c:pt idx="14">
                  <c:v>354</c:v>
                </c:pt>
                <c:pt idx="15">
                  <c:v>393</c:v>
                </c:pt>
                <c:pt idx="16">
                  <c:v>440</c:v>
                </c:pt>
                <c:pt idx="17">
                  <c:v>502</c:v>
                </c:pt>
                <c:pt idx="18">
                  <c:v>513</c:v>
                </c:pt>
                <c:pt idx="19">
                  <c:v>557</c:v>
                </c:pt>
                <c:pt idx="20">
                  <c:v>587</c:v>
                </c:pt>
                <c:pt idx="21">
                  <c:v>583</c:v>
                </c:pt>
                <c:pt idx="22">
                  <c:v>618</c:v>
                </c:pt>
                <c:pt idx="23">
                  <c:v>674</c:v>
                </c:pt>
                <c:pt idx="24">
                  <c:v>697</c:v>
                </c:pt>
                <c:pt idx="25">
                  <c:v>571</c:v>
                </c:pt>
                <c:pt idx="26">
                  <c:v>729</c:v>
                </c:pt>
                <c:pt idx="27">
                  <c:v>620</c:v>
                </c:pt>
                <c:pt idx="28">
                  <c:v>852</c:v>
                </c:pt>
                <c:pt idx="29">
                  <c:v>950</c:v>
                </c:pt>
                <c:pt idx="30">
                  <c:v>998</c:v>
                </c:pt>
                <c:pt idx="31">
                  <c:v>1046</c:v>
                </c:pt>
                <c:pt idx="32">
                  <c:v>1117</c:v>
                </c:pt>
                <c:pt idx="33">
                  <c:v>1182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1C6-401F-A7D7-A49AA425DCC7}"/>
            </c:ext>
          </c:extLst>
        </c:ser>
        <c:ser>
          <c:idx val="4"/>
          <c:order val="9"/>
          <c:tx>
            <c:strRef>
              <c:f>'人文社会科学(冊子)'!$A$4</c:f>
              <c:strCache>
                <c:ptCount val="1"/>
                <c:pt idx="0">
                  <c:v>Anthropology</c:v>
                </c:pt>
              </c:strCache>
            </c:strRef>
          </c:tx>
          <c:cat>
            <c:strRef>
              <c:f>'人文社会科学(冊子)'!$B$3:$AJ$3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'人文社会科学(冊子)'!$B$4:$AJ$4</c:f>
              <c:numCache>
                <c:formatCode>#,##0.00_ </c:formatCode>
                <c:ptCount val="35"/>
                <c:pt idx="0">
                  <c:v>129.43</c:v>
                </c:pt>
                <c:pt idx="1">
                  <c:v>142.63</c:v>
                </c:pt>
                <c:pt idx="2">
                  <c:v>155.09</c:v>
                </c:pt>
                <c:pt idx="3">
                  <c:v>127.18</c:v>
                </c:pt>
                <c:pt idx="4">
                  <c:v>138.93</c:v>
                </c:pt>
                <c:pt idx="5">
                  <c:v>155.55000000000001</c:v>
                </c:pt>
                <c:pt idx="6">
                  <c:v>174.08</c:v>
                </c:pt>
                <c:pt idx="7">
                  <c:v>186.44</c:v>
                </c:pt>
                <c:pt idx="8">
                  <c:v>267.23</c:v>
                </c:pt>
                <c:pt idx="9">
                  <c:v>290.67</c:v>
                </c:pt>
                <c:pt idx="10">
                  <c:v>306.35000000000002</c:v>
                </c:pt>
                <c:pt idx="11">
                  <c:v>306.43</c:v>
                </c:pt>
                <c:pt idx="12">
                  <c:v>332.1</c:v>
                </c:pt>
                <c:pt idx="13">
                  <c:v>415</c:v>
                </c:pt>
                <c:pt idx="14">
                  <c:v>449</c:v>
                </c:pt>
                <c:pt idx="15">
                  <c:v>477</c:v>
                </c:pt>
                <c:pt idx="16">
                  <c:v>495</c:v>
                </c:pt>
                <c:pt idx="17">
                  <c:v>534</c:v>
                </c:pt>
                <c:pt idx="18">
                  <c:v>400</c:v>
                </c:pt>
                <c:pt idx="19">
                  <c:v>435</c:v>
                </c:pt>
                <c:pt idx="20">
                  <c:v>450</c:v>
                </c:pt>
                <c:pt idx="21">
                  <c:v>459</c:v>
                </c:pt>
                <c:pt idx="22">
                  <c:v>485</c:v>
                </c:pt>
                <c:pt idx="23">
                  <c:v>514</c:v>
                </c:pt>
                <c:pt idx="24">
                  <c:v>461</c:v>
                </c:pt>
                <c:pt idx="25">
                  <c:v>411</c:v>
                </c:pt>
                <c:pt idx="26">
                  <c:v>537</c:v>
                </c:pt>
                <c:pt idx="27">
                  <c:v>557</c:v>
                </c:pt>
                <c:pt idx="28">
                  <c:v>610</c:v>
                </c:pt>
                <c:pt idx="29">
                  <c:v>641</c:v>
                </c:pt>
                <c:pt idx="30" formatCode="0.00_ ">
                  <c:v>678</c:v>
                </c:pt>
                <c:pt idx="31" formatCode="0.00_ ">
                  <c:v>769</c:v>
                </c:pt>
                <c:pt idx="32" formatCode="0.00_ ">
                  <c:v>774</c:v>
                </c:pt>
                <c:pt idx="33" formatCode="0.00_ ">
                  <c:v>787</c:v>
                </c:pt>
                <c:pt idx="34" formatCode="0.00_ ">
                  <c:v>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1C6-401F-A7D7-A49AA425DCC7}"/>
            </c:ext>
          </c:extLst>
        </c:ser>
        <c:ser>
          <c:idx val="12"/>
          <c:order val="10"/>
          <c:tx>
            <c:strRef>
              <c:f>'人文社会科学(冊子)'!$A$14</c:f>
              <c:strCache>
                <c:ptCount val="1"/>
                <c:pt idx="0">
                  <c:v>History</c:v>
                </c:pt>
              </c:strCache>
            </c:strRef>
          </c:tx>
          <c:cat>
            <c:strRef>
              <c:f>'人文社会科学(冊子)'!$B$3:$AJ$3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'人文社会科学(冊子)'!$B$14:$AJ$14</c:f>
              <c:numCache>
                <c:formatCode>#,##0.00_ </c:formatCode>
                <c:ptCount val="35"/>
                <c:pt idx="0">
                  <c:v>55.86</c:v>
                </c:pt>
                <c:pt idx="1">
                  <c:v>61.81</c:v>
                </c:pt>
                <c:pt idx="2">
                  <c:v>67.349999999999994</c:v>
                </c:pt>
                <c:pt idx="3">
                  <c:v>73.31</c:v>
                </c:pt>
                <c:pt idx="4">
                  <c:v>77.86</c:v>
                </c:pt>
                <c:pt idx="5">
                  <c:v>85.4</c:v>
                </c:pt>
                <c:pt idx="6">
                  <c:v>92.86</c:v>
                </c:pt>
                <c:pt idx="7">
                  <c:v>96.46</c:v>
                </c:pt>
                <c:pt idx="8">
                  <c:v>97.66</c:v>
                </c:pt>
                <c:pt idx="9">
                  <c:v>105.98</c:v>
                </c:pt>
                <c:pt idx="10">
                  <c:v>112.34</c:v>
                </c:pt>
                <c:pt idx="11">
                  <c:v>119.26</c:v>
                </c:pt>
                <c:pt idx="12">
                  <c:v>126.35</c:v>
                </c:pt>
                <c:pt idx="13">
                  <c:v>143</c:v>
                </c:pt>
                <c:pt idx="14">
                  <c:v>161</c:v>
                </c:pt>
                <c:pt idx="15">
                  <c:v>176</c:v>
                </c:pt>
                <c:pt idx="16">
                  <c:v>186</c:v>
                </c:pt>
                <c:pt idx="17">
                  <c:v>203</c:v>
                </c:pt>
                <c:pt idx="18">
                  <c:v>256</c:v>
                </c:pt>
                <c:pt idx="19">
                  <c:v>277</c:v>
                </c:pt>
                <c:pt idx="20">
                  <c:v>295</c:v>
                </c:pt>
                <c:pt idx="21">
                  <c:v>322</c:v>
                </c:pt>
                <c:pt idx="22">
                  <c:v>341</c:v>
                </c:pt>
                <c:pt idx="23">
                  <c:v>364</c:v>
                </c:pt>
                <c:pt idx="24">
                  <c:v>389</c:v>
                </c:pt>
                <c:pt idx="25">
                  <c:v>346</c:v>
                </c:pt>
                <c:pt idx="26">
                  <c:v>534</c:v>
                </c:pt>
                <c:pt idx="27">
                  <c:v>458</c:v>
                </c:pt>
                <c:pt idx="28">
                  <c:v>489</c:v>
                </c:pt>
                <c:pt idx="29">
                  <c:v>520</c:v>
                </c:pt>
                <c:pt idx="30">
                  <c:v>547</c:v>
                </c:pt>
                <c:pt idx="31">
                  <c:v>575</c:v>
                </c:pt>
                <c:pt idx="32">
                  <c:v>607</c:v>
                </c:pt>
                <c:pt idx="33">
                  <c:v>637</c:v>
                </c:pt>
                <c:pt idx="34">
                  <c:v>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1C6-401F-A7D7-A49AA425DCC7}"/>
            </c:ext>
          </c:extLst>
        </c:ser>
        <c:ser>
          <c:idx val="8"/>
          <c:order val="11"/>
          <c:tx>
            <c:strRef>
              <c:f>'人文社会科学(冊子)'!$A$18</c:f>
              <c:strCache>
                <c:ptCount val="1"/>
                <c:pt idx="0">
                  <c:v>Law</c:v>
                </c:pt>
              </c:strCache>
            </c:strRef>
          </c:tx>
          <c:cat>
            <c:strRef>
              <c:f>'人文社会科学(冊子)'!$B$3:$AJ$3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'人文社会科学(冊子)'!$B$18:$AJ$18</c:f>
              <c:numCache>
                <c:formatCode>#,##0.00_ </c:formatCode>
                <c:ptCount val="35"/>
                <c:pt idx="0">
                  <c:v>55.94</c:v>
                </c:pt>
                <c:pt idx="1">
                  <c:v>65.31</c:v>
                </c:pt>
                <c:pt idx="2">
                  <c:v>70.150000000000006</c:v>
                </c:pt>
                <c:pt idx="3">
                  <c:v>93.39</c:v>
                </c:pt>
                <c:pt idx="4">
                  <c:v>95.85</c:v>
                </c:pt>
                <c:pt idx="5">
                  <c:v>103.49</c:v>
                </c:pt>
                <c:pt idx="6">
                  <c:v>115.75</c:v>
                </c:pt>
                <c:pt idx="7">
                  <c:v>119.83</c:v>
                </c:pt>
                <c:pt idx="8">
                  <c:v>129.33000000000001</c:v>
                </c:pt>
                <c:pt idx="9">
                  <c:v>137.74</c:v>
                </c:pt>
                <c:pt idx="10">
                  <c:v>145.66999999999999</c:v>
                </c:pt>
                <c:pt idx="11">
                  <c:v>156.65</c:v>
                </c:pt>
                <c:pt idx="12">
                  <c:v>172.1</c:v>
                </c:pt>
                <c:pt idx="13">
                  <c:v>176</c:v>
                </c:pt>
                <c:pt idx="14">
                  <c:v>194</c:v>
                </c:pt>
                <c:pt idx="15">
                  <c:v>202</c:v>
                </c:pt>
                <c:pt idx="16">
                  <c:v>224</c:v>
                </c:pt>
                <c:pt idx="17">
                  <c:v>247</c:v>
                </c:pt>
                <c:pt idx="18">
                  <c:v>294</c:v>
                </c:pt>
                <c:pt idx="19">
                  <c:v>325</c:v>
                </c:pt>
                <c:pt idx="20">
                  <c:v>338</c:v>
                </c:pt>
                <c:pt idx="21">
                  <c:v>377</c:v>
                </c:pt>
                <c:pt idx="22">
                  <c:v>402</c:v>
                </c:pt>
                <c:pt idx="23">
                  <c:v>427</c:v>
                </c:pt>
                <c:pt idx="24">
                  <c:v>427</c:v>
                </c:pt>
                <c:pt idx="25">
                  <c:v>321</c:v>
                </c:pt>
                <c:pt idx="26">
                  <c:v>454</c:v>
                </c:pt>
                <c:pt idx="27">
                  <c:v>359</c:v>
                </c:pt>
                <c:pt idx="28">
                  <c:v>496</c:v>
                </c:pt>
                <c:pt idx="29">
                  <c:v>508</c:v>
                </c:pt>
                <c:pt idx="30">
                  <c:v>514</c:v>
                </c:pt>
                <c:pt idx="31">
                  <c:v>505</c:v>
                </c:pt>
                <c:pt idx="32">
                  <c:v>566</c:v>
                </c:pt>
                <c:pt idx="33">
                  <c:v>587</c:v>
                </c:pt>
                <c:pt idx="34">
                  <c:v>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1C6-401F-A7D7-A49AA425DCC7}"/>
            </c:ext>
          </c:extLst>
        </c:ser>
        <c:ser>
          <c:idx val="11"/>
          <c:order val="12"/>
          <c:tx>
            <c:strRef>
              <c:f>'人文社会科学(冊子)'!$A$6</c:f>
              <c:strCache>
                <c:ptCount val="1"/>
                <c:pt idx="0">
                  <c:v>Arts &amp; Architecture</c:v>
                </c:pt>
              </c:strCache>
            </c:strRef>
          </c:tx>
          <c:cat>
            <c:strRef>
              <c:f>'人文社会科学(冊子)'!$B$3:$AJ$3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'人文社会科学(冊子)'!$B$6:$AJ$6</c:f>
              <c:numCache>
                <c:formatCode>#,##0.00_ </c:formatCode>
                <c:ptCount val="35"/>
                <c:pt idx="0">
                  <c:v>76.86</c:v>
                </c:pt>
                <c:pt idx="1">
                  <c:v>86.08</c:v>
                </c:pt>
                <c:pt idx="2">
                  <c:v>92.23</c:v>
                </c:pt>
                <c:pt idx="3">
                  <c:v>91.46</c:v>
                </c:pt>
                <c:pt idx="4">
                  <c:v>93.01</c:v>
                </c:pt>
                <c:pt idx="5">
                  <c:v>98.14</c:v>
                </c:pt>
                <c:pt idx="6">
                  <c:v>103.88</c:v>
                </c:pt>
                <c:pt idx="7">
                  <c:v>108.21</c:v>
                </c:pt>
                <c:pt idx="8">
                  <c:v>103.29</c:v>
                </c:pt>
                <c:pt idx="9">
                  <c:v>104.57</c:v>
                </c:pt>
                <c:pt idx="10">
                  <c:v>107.72</c:v>
                </c:pt>
                <c:pt idx="11">
                  <c:v>111.03</c:v>
                </c:pt>
                <c:pt idx="12">
                  <c:v>113.66</c:v>
                </c:pt>
                <c:pt idx="13">
                  <c:v>144</c:v>
                </c:pt>
                <c:pt idx="14">
                  <c:v>161</c:v>
                </c:pt>
                <c:pt idx="15">
                  <c:v>172</c:v>
                </c:pt>
                <c:pt idx="16">
                  <c:v>185</c:v>
                </c:pt>
                <c:pt idx="17">
                  <c:v>198</c:v>
                </c:pt>
                <c:pt idx="18">
                  <c:v>254</c:v>
                </c:pt>
                <c:pt idx="19">
                  <c:v>273</c:v>
                </c:pt>
                <c:pt idx="20">
                  <c:v>286</c:v>
                </c:pt>
                <c:pt idx="21">
                  <c:v>312</c:v>
                </c:pt>
                <c:pt idx="22">
                  <c:v>327</c:v>
                </c:pt>
                <c:pt idx="23">
                  <c:v>347</c:v>
                </c:pt>
                <c:pt idx="24">
                  <c:v>386</c:v>
                </c:pt>
                <c:pt idx="25">
                  <c:v>332</c:v>
                </c:pt>
                <c:pt idx="26">
                  <c:v>414</c:v>
                </c:pt>
                <c:pt idx="27">
                  <c:v>437</c:v>
                </c:pt>
                <c:pt idx="28">
                  <c:v>455</c:v>
                </c:pt>
                <c:pt idx="29">
                  <c:v>491</c:v>
                </c:pt>
                <c:pt idx="30">
                  <c:v>527</c:v>
                </c:pt>
                <c:pt idx="31">
                  <c:v>565</c:v>
                </c:pt>
                <c:pt idx="32">
                  <c:v>611</c:v>
                </c:pt>
                <c:pt idx="33">
                  <c:v>653</c:v>
                </c:pt>
                <c:pt idx="34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1C6-401F-A7D7-A49AA425DCC7}"/>
            </c:ext>
          </c:extLst>
        </c:ser>
        <c:ser>
          <c:idx val="16"/>
          <c:order val="13"/>
          <c:tx>
            <c:strRef>
              <c:f>'人文社会科学(冊子)'!$A$16</c:f>
              <c:strCache>
                <c:ptCount val="1"/>
                <c:pt idx="0">
                  <c:v>Language &amp; Literature</c:v>
                </c:pt>
              </c:strCache>
            </c:strRef>
          </c:tx>
          <c:cat>
            <c:strRef>
              <c:f>'人文社会科学(冊子)'!$B$3:$AJ$3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'人文社会科学(冊子)'!$B$16:$AJ$16</c:f>
              <c:numCache>
                <c:formatCode>#,##0.00_ </c:formatCode>
                <c:ptCount val="35"/>
                <c:pt idx="0">
                  <c:v>51.71</c:v>
                </c:pt>
                <c:pt idx="1">
                  <c:v>58.89</c:v>
                </c:pt>
                <c:pt idx="2">
                  <c:v>62.29</c:v>
                </c:pt>
                <c:pt idx="3">
                  <c:v>67.48</c:v>
                </c:pt>
                <c:pt idx="4">
                  <c:v>69.37</c:v>
                </c:pt>
                <c:pt idx="5">
                  <c:v>75.87</c:v>
                </c:pt>
                <c:pt idx="6">
                  <c:v>86.3</c:v>
                </c:pt>
                <c:pt idx="7">
                  <c:v>89.73</c:v>
                </c:pt>
                <c:pt idx="8">
                  <c:v>88.17</c:v>
                </c:pt>
                <c:pt idx="9">
                  <c:v>94.25</c:v>
                </c:pt>
                <c:pt idx="10">
                  <c:v>97.91</c:v>
                </c:pt>
                <c:pt idx="11">
                  <c:v>103.06</c:v>
                </c:pt>
                <c:pt idx="12">
                  <c:v>110.51</c:v>
                </c:pt>
                <c:pt idx="13">
                  <c:v>129</c:v>
                </c:pt>
                <c:pt idx="14">
                  <c:v>146</c:v>
                </c:pt>
                <c:pt idx="15">
                  <c:v>158</c:v>
                </c:pt>
                <c:pt idx="16">
                  <c:v>168</c:v>
                </c:pt>
                <c:pt idx="17">
                  <c:v>179</c:v>
                </c:pt>
                <c:pt idx="18">
                  <c:v>233</c:v>
                </c:pt>
                <c:pt idx="19">
                  <c:v>249</c:v>
                </c:pt>
                <c:pt idx="20">
                  <c:v>275</c:v>
                </c:pt>
                <c:pt idx="21">
                  <c:v>295</c:v>
                </c:pt>
                <c:pt idx="22">
                  <c:v>310</c:v>
                </c:pt>
                <c:pt idx="23">
                  <c:v>333</c:v>
                </c:pt>
                <c:pt idx="24">
                  <c:v>345</c:v>
                </c:pt>
                <c:pt idx="25">
                  <c:v>294</c:v>
                </c:pt>
                <c:pt idx="26">
                  <c:v>373</c:v>
                </c:pt>
                <c:pt idx="27">
                  <c:v>395</c:v>
                </c:pt>
                <c:pt idx="28">
                  <c:v>438</c:v>
                </c:pt>
                <c:pt idx="29">
                  <c:v>466</c:v>
                </c:pt>
                <c:pt idx="30">
                  <c:v>490</c:v>
                </c:pt>
                <c:pt idx="31">
                  <c:v>512</c:v>
                </c:pt>
                <c:pt idx="32">
                  <c:v>544</c:v>
                </c:pt>
                <c:pt idx="33">
                  <c:v>577</c:v>
                </c:pt>
                <c:pt idx="34">
                  <c:v>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D-4DD3-8A9F-E9DDB6D5241D}"/>
            </c:ext>
          </c:extLst>
        </c:ser>
        <c:ser>
          <c:idx val="14"/>
          <c:order val="14"/>
          <c:tx>
            <c:strRef>
              <c:f>'人文社会科学(冊子)'!$A$26</c:f>
              <c:strCache>
                <c:ptCount val="1"/>
                <c:pt idx="0">
                  <c:v>Philosophy &amp; Religion</c:v>
                </c:pt>
              </c:strCache>
            </c:strRef>
          </c:tx>
          <c:cat>
            <c:strRef>
              <c:f>'人文社会科学(冊子)'!$B$3:$AJ$3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'人文社会科学(冊子)'!$B$26:$AJ$26</c:f>
              <c:numCache>
                <c:formatCode>#,##0.00_ </c:formatCode>
                <c:ptCount val="35"/>
                <c:pt idx="0">
                  <c:v>62.99</c:v>
                </c:pt>
                <c:pt idx="1">
                  <c:v>73.05</c:v>
                </c:pt>
                <c:pt idx="2">
                  <c:v>76.13</c:v>
                </c:pt>
                <c:pt idx="3">
                  <c:v>86.28</c:v>
                </c:pt>
                <c:pt idx="4">
                  <c:v>87.21</c:v>
                </c:pt>
                <c:pt idx="5">
                  <c:v>97.55</c:v>
                </c:pt>
                <c:pt idx="6">
                  <c:v>108.28</c:v>
                </c:pt>
                <c:pt idx="7">
                  <c:v>112.7</c:v>
                </c:pt>
                <c:pt idx="8">
                  <c:v>114.85</c:v>
                </c:pt>
                <c:pt idx="9">
                  <c:v>125.53</c:v>
                </c:pt>
                <c:pt idx="10">
                  <c:v>130.53</c:v>
                </c:pt>
                <c:pt idx="11">
                  <c:v>136.37</c:v>
                </c:pt>
                <c:pt idx="12">
                  <c:v>146.6</c:v>
                </c:pt>
                <c:pt idx="13">
                  <c:v>146</c:v>
                </c:pt>
                <c:pt idx="14">
                  <c:v>166</c:v>
                </c:pt>
                <c:pt idx="15">
                  <c:v>177</c:v>
                </c:pt>
                <c:pt idx="16">
                  <c:v>188</c:v>
                </c:pt>
                <c:pt idx="17">
                  <c:v>203</c:v>
                </c:pt>
                <c:pt idx="18">
                  <c:v>261</c:v>
                </c:pt>
                <c:pt idx="19">
                  <c:v>276</c:v>
                </c:pt>
                <c:pt idx="20">
                  <c:v>300</c:v>
                </c:pt>
                <c:pt idx="21">
                  <c:v>324</c:v>
                </c:pt>
                <c:pt idx="22">
                  <c:v>344</c:v>
                </c:pt>
                <c:pt idx="23">
                  <c:v>362</c:v>
                </c:pt>
                <c:pt idx="24">
                  <c:v>392</c:v>
                </c:pt>
                <c:pt idx="25">
                  <c:v>285</c:v>
                </c:pt>
                <c:pt idx="26">
                  <c:v>381</c:v>
                </c:pt>
                <c:pt idx="27">
                  <c:v>303</c:v>
                </c:pt>
                <c:pt idx="28">
                  <c:v>429</c:v>
                </c:pt>
                <c:pt idx="29">
                  <c:v>456</c:v>
                </c:pt>
                <c:pt idx="30">
                  <c:v>481</c:v>
                </c:pt>
                <c:pt idx="31">
                  <c:v>479</c:v>
                </c:pt>
                <c:pt idx="32">
                  <c:v>503</c:v>
                </c:pt>
                <c:pt idx="33">
                  <c:v>528</c:v>
                </c:pt>
                <c:pt idx="34">
                  <c:v>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1C6-401F-A7D7-A49AA425DCC7}"/>
            </c:ext>
          </c:extLst>
        </c:ser>
        <c:ser>
          <c:idx val="17"/>
          <c:order val="15"/>
          <c:tx>
            <c:strRef>
              <c:f>'人文社会科学(冊子)'!$A$24</c:f>
              <c:strCache>
                <c:ptCount val="1"/>
                <c:pt idx="0">
                  <c:v>Music</c:v>
                </c:pt>
              </c:strCache>
            </c:strRef>
          </c:tx>
          <c:cat>
            <c:strRef>
              <c:f>'人文社会科学(冊子)'!$B$3:$AJ$3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'人文社会科学(冊子)'!$B$24:$AJ$24</c:f>
              <c:numCache>
                <c:formatCode>#,##0.00_ </c:formatCode>
                <c:ptCount val="35"/>
                <c:pt idx="0">
                  <c:v>40.25</c:v>
                </c:pt>
                <c:pt idx="1">
                  <c:v>44.66</c:v>
                </c:pt>
                <c:pt idx="2">
                  <c:v>49.6</c:v>
                </c:pt>
                <c:pt idx="3">
                  <c:v>53.59</c:v>
                </c:pt>
                <c:pt idx="4">
                  <c:v>55.07</c:v>
                </c:pt>
                <c:pt idx="5">
                  <c:v>59.24</c:v>
                </c:pt>
                <c:pt idx="6">
                  <c:v>62.59</c:v>
                </c:pt>
                <c:pt idx="7">
                  <c:v>67.33</c:v>
                </c:pt>
                <c:pt idx="8">
                  <c:v>72.97</c:v>
                </c:pt>
                <c:pt idx="9">
                  <c:v>80.23</c:v>
                </c:pt>
                <c:pt idx="10">
                  <c:v>82.03</c:v>
                </c:pt>
                <c:pt idx="11">
                  <c:v>84.32</c:v>
                </c:pt>
                <c:pt idx="12">
                  <c:v>91.63</c:v>
                </c:pt>
                <c:pt idx="13">
                  <c:v>98</c:v>
                </c:pt>
                <c:pt idx="14">
                  <c:v>105</c:v>
                </c:pt>
                <c:pt idx="15">
                  <c:v>122</c:v>
                </c:pt>
                <c:pt idx="16">
                  <c:v>125</c:v>
                </c:pt>
                <c:pt idx="17">
                  <c:v>136</c:v>
                </c:pt>
                <c:pt idx="18">
                  <c:v>180</c:v>
                </c:pt>
                <c:pt idx="19">
                  <c:v>189</c:v>
                </c:pt>
                <c:pt idx="20">
                  <c:v>197</c:v>
                </c:pt>
                <c:pt idx="21">
                  <c:v>206</c:v>
                </c:pt>
                <c:pt idx="22">
                  <c:v>218</c:v>
                </c:pt>
                <c:pt idx="23">
                  <c:v>231</c:v>
                </c:pt>
                <c:pt idx="24">
                  <c:v>263</c:v>
                </c:pt>
                <c:pt idx="25">
                  <c:v>254</c:v>
                </c:pt>
                <c:pt idx="26">
                  <c:v>299</c:v>
                </c:pt>
                <c:pt idx="27">
                  <c:v>191</c:v>
                </c:pt>
                <c:pt idx="28">
                  <c:v>352</c:v>
                </c:pt>
                <c:pt idx="29">
                  <c:v>362</c:v>
                </c:pt>
                <c:pt idx="30">
                  <c:v>380</c:v>
                </c:pt>
                <c:pt idx="31">
                  <c:v>405</c:v>
                </c:pt>
                <c:pt idx="32">
                  <c:v>433</c:v>
                </c:pt>
                <c:pt idx="33">
                  <c:v>452</c:v>
                </c:pt>
                <c:pt idx="34">
                  <c:v>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D-4DD3-8A9F-E9DDB6D5241D}"/>
            </c:ext>
          </c:extLst>
        </c:ser>
        <c:ser>
          <c:idx val="15"/>
          <c:order val="16"/>
          <c:tx>
            <c:strRef>
              <c:f>'人文社会科学(冊子)'!$A$12</c:f>
              <c:strCache>
                <c:ptCount val="1"/>
                <c:pt idx="0">
                  <c:v>General Works</c:v>
                </c:pt>
              </c:strCache>
            </c:strRef>
          </c:tx>
          <c:cat>
            <c:strRef>
              <c:f>'人文社会科学(冊子)'!$B$3:$AJ$3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'人文社会科学(冊子)'!$B$12:$AJ$12</c:f>
              <c:numCache>
                <c:formatCode>#,##0.00_ </c:formatCode>
                <c:ptCount val="35"/>
                <c:pt idx="0">
                  <c:v>53.91</c:v>
                </c:pt>
                <c:pt idx="1">
                  <c:v>64.959999999999994</c:v>
                </c:pt>
                <c:pt idx="2">
                  <c:v>62.85</c:v>
                </c:pt>
                <c:pt idx="3">
                  <c:v>61.68</c:v>
                </c:pt>
                <c:pt idx="4">
                  <c:v>67.400000000000006</c:v>
                </c:pt>
                <c:pt idx="5">
                  <c:v>72.98</c:v>
                </c:pt>
                <c:pt idx="6">
                  <c:v>84.04</c:v>
                </c:pt>
                <c:pt idx="7">
                  <c:v>89.73</c:v>
                </c:pt>
                <c:pt idx="8">
                  <c:v>82.17</c:v>
                </c:pt>
                <c:pt idx="9">
                  <c:v>85</c:v>
                </c:pt>
                <c:pt idx="10">
                  <c:v>87.37</c:v>
                </c:pt>
                <c:pt idx="11">
                  <c:v>88.35</c:v>
                </c:pt>
                <c:pt idx="12">
                  <c:v>94.86</c:v>
                </c:pt>
                <c:pt idx="13">
                  <c:v>186</c:v>
                </c:pt>
                <c:pt idx="14">
                  <c:v>202</c:v>
                </c:pt>
                <c:pt idx="15">
                  <c:v>218</c:v>
                </c:pt>
                <c:pt idx="16">
                  <c:v>224</c:v>
                </c:pt>
                <c:pt idx="17">
                  <c:v>238</c:v>
                </c:pt>
                <c:pt idx="18">
                  <c:v>176</c:v>
                </c:pt>
                <c:pt idx="19">
                  <c:v>185</c:v>
                </c:pt>
                <c:pt idx="20">
                  <c:v>194</c:v>
                </c:pt>
                <c:pt idx="21">
                  <c:v>207</c:v>
                </c:pt>
                <c:pt idx="22">
                  <c:v>215</c:v>
                </c:pt>
                <c:pt idx="23">
                  <c:v>229</c:v>
                </c:pt>
                <c:pt idx="24">
                  <c:v>248</c:v>
                </c:pt>
                <c:pt idx="25">
                  <c:v>184</c:v>
                </c:pt>
                <c:pt idx="26">
                  <c:v>210</c:v>
                </c:pt>
                <c:pt idx="27">
                  <c:v>225</c:v>
                </c:pt>
                <c:pt idx="28">
                  <c:v>251</c:v>
                </c:pt>
                <c:pt idx="29">
                  <c:v>272</c:v>
                </c:pt>
                <c:pt idx="30">
                  <c:v>291</c:v>
                </c:pt>
                <c:pt idx="31">
                  <c:v>306</c:v>
                </c:pt>
                <c:pt idx="32">
                  <c:v>314</c:v>
                </c:pt>
                <c:pt idx="33">
                  <c:v>338</c:v>
                </c:pt>
                <c:pt idx="34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1C6-401F-A7D7-A49AA425DCC7}"/>
            </c:ext>
          </c:extLst>
        </c:ser>
        <c:ser>
          <c:idx val="13"/>
          <c:order val="17"/>
          <c:tx>
            <c:strRef>
              <c:f>'人文社会科学(冊子)'!$A$38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</c:spPr>
          </c:marker>
          <c:cat>
            <c:strRef>
              <c:f>'人文社会科学(冊子)'!$B$3:$AJ$3</c:f>
              <c:strCache>
                <c:ptCount val="35"/>
                <c:pt idx="0">
                  <c:v>1990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2000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</c:strCache>
            </c:strRef>
          </c:cat>
          <c:val>
            <c:numRef>
              <c:f>'人文社会科学(冊子)'!$B$38:$AJ$38</c:f>
              <c:numCache>
                <c:formatCode>#,##0.00_ </c:formatCode>
                <c:ptCount val="35"/>
                <c:pt idx="0">
                  <c:v>81.108396856581521</c:v>
                </c:pt>
                <c:pt idx="1">
                  <c:v>94.504078585461684</c:v>
                </c:pt>
                <c:pt idx="2">
                  <c:v>102.8088055009823</c:v>
                </c:pt>
                <c:pt idx="3">
                  <c:v>113.71892337917487</c:v>
                </c:pt>
                <c:pt idx="4">
                  <c:v>120.57444400785856</c:v>
                </c:pt>
                <c:pt idx="5">
                  <c:v>134.96071512770135</c:v>
                </c:pt>
                <c:pt idx="6">
                  <c:v>154.20933595284873</c:v>
                </c:pt>
                <c:pt idx="7">
                  <c:v>168.62693123772098</c:v>
                </c:pt>
                <c:pt idx="8">
                  <c:v>182.57943025540268</c:v>
                </c:pt>
                <c:pt idx="9">
                  <c:v>201.45971709233791</c:v>
                </c:pt>
                <c:pt idx="10">
                  <c:v>220.49080943025544</c:v>
                </c:pt>
                <c:pt idx="11">
                  <c:v>238.93983497053051</c:v>
                </c:pt>
                <c:pt idx="12">
                  <c:v>260.51655402750492</c:v>
                </c:pt>
                <c:pt idx="13">
                  <c:v>290.4679764243615</c:v>
                </c:pt>
                <c:pt idx="14">
                  <c:v>322.41178781925345</c:v>
                </c:pt>
                <c:pt idx="15">
                  <c:v>349.99135559921416</c:v>
                </c:pt>
                <c:pt idx="16">
                  <c:v>374.06483300589389</c:v>
                </c:pt>
                <c:pt idx="17">
                  <c:v>402.33948919449904</c:v>
                </c:pt>
                <c:pt idx="18">
                  <c:v>457.21768172888017</c:v>
                </c:pt>
                <c:pt idx="19">
                  <c:v>507.51237721021613</c:v>
                </c:pt>
                <c:pt idx="20">
                  <c:v>537.78231827111983</c:v>
                </c:pt>
                <c:pt idx="21">
                  <c:v>560.5571709233792</c:v>
                </c:pt>
                <c:pt idx="22">
                  <c:v>591.98231827111988</c:v>
                </c:pt>
                <c:pt idx="23">
                  <c:v>631.26208251473474</c:v>
                </c:pt>
                <c:pt idx="24">
                  <c:v>690.23104125736734</c:v>
                </c:pt>
                <c:pt idx="25">
                  <c:v>659.34891944990181</c:v>
                </c:pt>
                <c:pt idx="26">
                  <c:v>822.33202357563846</c:v>
                </c:pt>
                <c:pt idx="27">
                  <c:v>799.87740667976425</c:v>
                </c:pt>
                <c:pt idx="28">
                  <c:v>906.70491159135565</c:v>
                </c:pt>
                <c:pt idx="29">
                  <c:v>967.49312377210219</c:v>
                </c:pt>
                <c:pt idx="30">
                  <c:v>1028.4000000000001</c:v>
                </c:pt>
                <c:pt idx="31">
                  <c:v>1076.3033398821219</c:v>
                </c:pt>
                <c:pt idx="32">
                  <c:v>1125.067583497053</c:v>
                </c:pt>
                <c:pt idx="33">
                  <c:v>1190.3489194499018</c:v>
                </c:pt>
                <c:pt idx="34">
                  <c:v>1263.4200392927307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1C6-401F-A7D7-A49AA425D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25408"/>
        <c:axId val="199435776"/>
      </c:lineChart>
      <c:catAx>
        <c:axId val="19942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99435776"/>
        <c:crosses val="autoZero"/>
        <c:auto val="1"/>
        <c:lblAlgn val="ctr"/>
        <c:lblOffset val="100"/>
        <c:noMultiLvlLbl val="0"/>
      </c:catAx>
      <c:valAx>
        <c:axId val="199435776"/>
        <c:scaling>
          <c:orientation val="minMax"/>
          <c:max val="8000"/>
          <c:min val="0"/>
        </c:scaling>
        <c:delete val="0"/>
        <c:axPos val="l"/>
        <c:majorGridlines/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99425408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85537422839506172"/>
          <c:y val="3.6635511081368533E-2"/>
          <c:w val="0.14215606995884775"/>
          <c:h val="0.91182815216279778"/>
        </c:manualLayout>
      </c:layout>
      <c:overlay val="0"/>
      <c:spPr>
        <a:ln>
          <a:noFill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38</xdr:row>
      <xdr:rowOff>53185</xdr:rowOff>
    </xdr:from>
    <xdr:to>
      <xdr:col>16</xdr:col>
      <xdr:colOff>484524</xdr:colOff>
      <xdr:row>78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0.03151</cdr:x>
      <cdr:y>0.01222</cdr:y>
    </cdr:from>
    <cdr:to>
      <cdr:x>0.15665</cdr:x>
      <cdr:y>0.0704</cdr:y>
    </cdr:to>
    <cdr:sp macro="" textlink="">
      <cdr:nvSpPr>
        <cdr:cNvPr id="8" name="テキスト ボックス 2"/>
        <cdr:cNvSpPr txBox="1"/>
      </cdr:nvSpPr>
      <cdr:spPr>
        <a:xfrm xmlns:a="http://schemas.openxmlformats.org/drawingml/2006/main">
          <a:off x="265843" y="84755"/>
          <a:ext cx="1055750" cy="40352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 b="1">
              <a:latin typeface="+mn-lt"/>
              <a:ea typeface="メイリオ" panose="020B0604030504040204" pitchFamily="50" charset="-128"/>
              <a:cs typeface="メイリオ" panose="020B0604030504040204" pitchFamily="50" charset="-128"/>
            </a:rPr>
            <a:t>価格（</a:t>
          </a:r>
          <a:r>
            <a:rPr kumimoji="1" lang="en-US" altLang="ja-JP" sz="1200" b="1">
              <a:latin typeface="+mn-lt"/>
              <a:ea typeface="メイリオ" panose="020B0604030504040204" pitchFamily="50" charset="-128"/>
              <a:cs typeface="メイリオ" panose="020B0604030504040204" pitchFamily="50" charset="-128"/>
            </a:rPr>
            <a:t>US$</a:t>
          </a:r>
          <a:r>
            <a:rPr kumimoji="1" lang="ja-JP" altLang="en-US" sz="1200" b="1">
              <a:latin typeface="+mn-lt"/>
              <a:ea typeface="メイリオ" panose="020B0604030504040204" pitchFamily="50" charset="-128"/>
              <a:cs typeface="メイリオ" panose="020B0604030504040204" pitchFamily="50" charset="-128"/>
            </a:rPr>
            <a:t>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73831</xdr:colOff>
      <xdr:row>42</xdr:row>
      <xdr:rowOff>88902</xdr:rowOff>
    </xdr:from>
    <xdr:to>
      <xdr:col>17</xdr:col>
      <xdr:colOff>0</xdr:colOff>
      <xdr:row>83</xdr:row>
      <xdr:rowOff>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0.03151</cdr:x>
      <cdr:y>0.01222</cdr:y>
    </cdr:from>
    <cdr:to>
      <cdr:x>0.16879</cdr:x>
      <cdr:y>0.0704</cdr:y>
    </cdr:to>
    <cdr:sp macro="" textlink="">
      <cdr:nvSpPr>
        <cdr:cNvPr id="8" name="テキスト ボックス 2"/>
        <cdr:cNvSpPr txBox="1"/>
      </cdr:nvSpPr>
      <cdr:spPr>
        <a:xfrm xmlns:a="http://schemas.openxmlformats.org/drawingml/2006/main">
          <a:off x="265392" y="84814"/>
          <a:ext cx="1156202" cy="40380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 b="1">
              <a:latin typeface="+mn-lt"/>
              <a:ea typeface="メイリオ" panose="020B0604030504040204" pitchFamily="50" charset="-128"/>
              <a:cs typeface="メイリオ" panose="020B0604030504040204" pitchFamily="50" charset="-128"/>
            </a:rPr>
            <a:t>価格（</a:t>
          </a:r>
          <a:r>
            <a:rPr kumimoji="1" lang="en-US" altLang="ja-JP" sz="1200" b="1">
              <a:latin typeface="+mn-lt"/>
              <a:ea typeface="メイリオ" panose="020B0604030504040204" pitchFamily="50" charset="-128"/>
              <a:cs typeface="メイリオ" panose="020B0604030504040204" pitchFamily="50" charset="-128"/>
            </a:rPr>
            <a:t>US$</a:t>
          </a:r>
          <a:r>
            <a:rPr kumimoji="1" lang="ja-JP" altLang="en-US" sz="1200" b="1">
              <a:latin typeface="+mn-lt"/>
              <a:ea typeface="メイリオ" panose="020B0604030504040204" pitchFamily="50" charset="-128"/>
              <a:cs typeface="メイリオ" panose="020B0604030504040204" pitchFamily="50" charset="-128"/>
            </a:rPr>
            <a:t>）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102538</xdr:colOff>
      <xdr:row>38</xdr:row>
      <xdr:rowOff>111558</xdr:rowOff>
    </xdr:from>
    <xdr:to>
      <xdr:col>32</xdr:col>
      <xdr:colOff>172498</xdr:colOff>
      <xdr:row>83</xdr:row>
      <xdr:rowOff>127758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0.03151</cdr:x>
      <cdr:y>0.01222</cdr:y>
    </cdr:from>
    <cdr:to>
      <cdr:x>0.12223</cdr:x>
      <cdr:y>0.0668</cdr:y>
    </cdr:to>
    <cdr:sp macro="" textlink="">
      <cdr:nvSpPr>
        <cdr:cNvPr id="8" name="テキスト ボックス 2"/>
        <cdr:cNvSpPr txBox="1"/>
      </cdr:nvSpPr>
      <cdr:spPr>
        <a:xfrm xmlns:a="http://schemas.openxmlformats.org/drawingml/2006/main">
          <a:off x="373715" y="87859"/>
          <a:ext cx="1075957" cy="39241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 b="1">
              <a:latin typeface="+mn-lt"/>
              <a:ea typeface="メイリオ" panose="020B0604030504040204" pitchFamily="50" charset="-128"/>
              <a:cs typeface="メイリオ" panose="020B0604030504040204" pitchFamily="50" charset="-128"/>
            </a:rPr>
            <a:t>価格（</a:t>
          </a:r>
          <a:r>
            <a:rPr kumimoji="1" lang="en-US" altLang="ja-JP" sz="1200" b="1">
              <a:latin typeface="+mn-lt"/>
              <a:ea typeface="メイリオ" panose="020B0604030504040204" pitchFamily="50" charset="-128"/>
              <a:cs typeface="メイリオ" panose="020B0604030504040204" pitchFamily="50" charset="-128"/>
            </a:rPr>
            <a:t>US$</a:t>
          </a:r>
          <a:r>
            <a:rPr kumimoji="1" lang="ja-JP" altLang="en-US" sz="1200" b="1">
              <a:latin typeface="+mn-lt"/>
              <a:ea typeface="メイリオ" panose="020B0604030504040204" pitchFamily="50" charset="-128"/>
              <a:cs typeface="メイリオ" panose="020B0604030504040204" pitchFamily="50" charset="-128"/>
            </a:rPr>
            <a:t>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98435</xdr:colOff>
      <xdr:row>43</xdr:row>
      <xdr:rowOff>76202</xdr:rowOff>
    </xdr:from>
    <xdr:to>
      <xdr:col>32</xdr:col>
      <xdr:colOff>168395</xdr:colOff>
      <xdr:row>88</xdr:row>
      <xdr:rowOff>93761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0.03151</cdr:x>
      <cdr:y>0.01222</cdr:y>
    </cdr:from>
    <cdr:to>
      <cdr:x>0.12223</cdr:x>
      <cdr:y>0.0668</cdr:y>
    </cdr:to>
    <cdr:sp macro="" textlink="">
      <cdr:nvSpPr>
        <cdr:cNvPr id="8" name="テキスト ボックス 2"/>
        <cdr:cNvSpPr txBox="1"/>
      </cdr:nvSpPr>
      <cdr:spPr>
        <a:xfrm xmlns:a="http://schemas.openxmlformats.org/drawingml/2006/main">
          <a:off x="371839" y="87859"/>
          <a:ext cx="1070557" cy="39241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 b="1">
              <a:latin typeface="+mn-lt"/>
              <a:ea typeface="メイリオ" panose="020B0604030504040204" pitchFamily="50" charset="-128"/>
              <a:cs typeface="メイリオ" panose="020B0604030504040204" pitchFamily="50" charset="-128"/>
            </a:rPr>
            <a:t>価格（</a:t>
          </a:r>
          <a:r>
            <a:rPr kumimoji="1" lang="en-US" altLang="ja-JP" sz="1200" b="1">
              <a:latin typeface="+mn-lt"/>
              <a:ea typeface="メイリオ" panose="020B0604030504040204" pitchFamily="50" charset="-128"/>
              <a:cs typeface="メイリオ" panose="020B0604030504040204" pitchFamily="50" charset="-128"/>
            </a:rPr>
            <a:t>US$</a:t>
          </a:r>
          <a:r>
            <a:rPr kumimoji="1" lang="ja-JP" altLang="en-US" sz="1200" b="1">
              <a:latin typeface="+mn-lt"/>
              <a:ea typeface="メイリオ" panose="020B0604030504040204" pitchFamily="50" charset="-128"/>
              <a:cs typeface="メイリオ" panose="020B0604030504040204" pitchFamily="50" charset="-128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4"/>
  <sheetViews>
    <sheetView zoomScale="75" zoomScaleNormal="75" workbookViewId="0">
      <pane xSplit="1" ySplit="3" topLeftCell="B28" activePane="bottomRight" state="frozen"/>
      <selection pane="topRight" activeCell="B1" sqref="B1"/>
      <selection pane="bottomLeft" activeCell="A2" sqref="A2"/>
      <selection pane="bottomRight" activeCell="A57" sqref="A57"/>
    </sheetView>
  </sheetViews>
  <sheetFormatPr defaultRowHeight="13" x14ac:dyDescent="0.2"/>
  <cols>
    <col min="1" max="1" width="36.1796875" customWidth="1"/>
    <col min="2" max="14" width="9.08984375" customWidth="1"/>
    <col min="15" max="15" width="23.08984375" customWidth="1"/>
    <col min="16" max="16" width="16.1796875" customWidth="1"/>
  </cols>
  <sheetData>
    <row r="1" spans="1:18" ht="17.5" x14ac:dyDescent="0.2">
      <c r="A1" s="7" t="s">
        <v>50</v>
      </c>
    </row>
    <row r="2" spans="1:18" ht="19.5" customHeight="1" x14ac:dyDescent="0.2"/>
    <row r="3" spans="1:18" ht="17.5" x14ac:dyDescent="0.2">
      <c r="A3" s="2"/>
      <c r="B3" s="3" t="s">
        <v>35</v>
      </c>
      <c r="C3" s="3" t="s">
        <v>88</v>
      </c>
      <c r="D3" s="3" t="s">
        <v>89</v>
      </c>
      <c r="E3" s="3" t="s">
        <v>90</v>
      </c>
      <c r="F3" s="3" t="s">
        <v>91</v>
      </c>
      <c r="G3" s="3" t="s">
        <v>92</v>
      </c>
      <c r="H3" s="3" t="s">
        <v>93</v>
      </c>
      <c r="I3" s="3" t="s">
        <v>94</v>
      </c>
      <c r="J3" s="3" t="s">
        <v>95</v>
      </c>
      <c r="K3" s="3" t="s">
        <v>96</v>
      </c>
      <c r="L3" s="3" t="s">
        <v>97</v>
      </c>
      <c r="M3" s="3" t="s">
        <v>98</v>
      </c>
      <c r="N3" s="3" t="s">
        <v>114</v>
      </c>
      <c r="O3" s="43" t="s">
        <v>118</v>
      </c>
      <c r="P3" s="2" t="s">
        <v>115</v>
      </c>
    </row>
    <row r="4" spans="1:18" ht="14.5" x14ac:dyDescent="0.2">
      <c r="A4" s="2" t="s">
        <v>63</v>
      </c>
      <c r="B4" s="11">
        <v>1075</v>
      </c>
      <c r="C4" s="11">
        <v>1120</v>
      </c>
      <c r="D4" s="11">
        <v>1157</v>
      </c>
      <c r="E4" s="4">
        <v>1044</v>
      </c>
      <c r="F4" s="4">
        <v>1098</v>
      </c>
      <c r="G4" s="4">
        <v>1076</v>
      </c>
      <c r="H4" s="4">
        <v>1240</v>
      </c>
      <c r="I4" s="4">
        <v>1251</v>
      </c>
      <c r="J4" s="4">
        <v>1362</v>
      </c>
      <c r="K4" s="4">
        <v>1360</v>
      </c>
      <c r="L4" s="4">
        <v>1356</v>
      </c>
      <c r="M4" s="4">
        <v>1377</v>
      </c>
      <c r="N4" s="4">
        <v>1440</v>
      </c>
      <c r="O4" s="26">
        <f>(N4-B4)/B4</f>
        <v>0.33953488372093021</v>
      </c>
      <c r="P4" s="2">
        <v>75</v>
      </c>
      <c r="Q4" s="21"/>
    </row>
    <row r="5" spans="1:18" ht="14.5" x14ac:dyDescent="0.2">
      <c r="A5" s="2"/>
      <c r="B5" s="12"/>
      <c r="C5" s="12">
        <f t="shared" ref="C5:K5" si="0">(C4-B4)/B4*100</f>
        <v>4.1860465116279073</v>
      </c>
      <c r="D5" s="12">
        <f t="shared" si="0"/>
        <v>3.3035714285714288</v>
      </c>
      <c r="E5" s="4">
        <f t="shared" si="0"/>
        <v>-9.766637856525497</v>
      </c>
      <c r="F5" s="4">
        <f t="shared" si="0"/>
        <v>5.1724137931034484</v>
      </c>
      <c r="G5" s="4">
        <f t="shared" si="0"/>
        <v>-2.0036429872495445</v>
      </c>
      <c r="H5" s="4">
        <f t="shared" si="0"/>
        <v>15.241635687732341</v>
      </c>
      <c r="I5" s="4">
        <f t="shared" si="0"/>
        <v>0.88709677419354838</v>
      </c>
      <c r="J5" s="4">
        <f t="shared" si="0"/>
        <v>8.8729016786570742</v>
      </c>
      <c r="K5" s="4">
        <f t="shared" si="0"/>
        <v>-0.14684287812041116</v>
      </c>
      <c r="L5" s="4">
        <f>(L4-K4)/K4*100</f>
        <v>-0.29411764705882354</v>
      </c>
      <c r="M5" s="4">
        <f>(M4-K4)/K4*100</f>
        <v>1.25</v>
      </c>
      <c r="N5" s="4">
        <f>(N4-L4)/L4*100</f>
        <v>6.1946902654867255</v>
      </c>
      <c r="O5" s="27">
        <f>POWER(N4/B4,1/(COUNT(B4:N4)-1))-1</f>
        <v>2.4659338159784383E-2</v>
      </c>
      <c r="P5" s="2"/>
      <c r="R5" t="s">
        <v>84</v>
      </c>
    </row>
    <row r="6" spans="1:18" ht="14.5" x14ac:dyDescent="0.2">
      <c r="A6" s="2" t="s">
        <v>59</v>
      </c>
      <c r="B6" s="4">
        <v>1877</v>
      </c>
      <c r="C6" s="4">
        <v>2308</v>
      </c>
      <c r="D6" s="4">
        <v>2401</v>
      </c>
      <c r="E6" s="4">
        <v>1880</v>
      </c>
      <c r="F6" s="4">
        <v>1957</v>
      </c>
      <c r="G6" s="4">
        <v>1742</v>
      </c>
      <c r="H6" s="4">
        <v>1866</v>
      </c>
      <c r="I6" s="4">
        <v>1959</v>
      </c>
      <c r="J6" s="4">
        <v>2011</v>
      </c>
      <c r="K6" s="4">
        <v>2104</v>
      </c>
      <c r="L6" s="4">
        <v>1375</v>
      </c>
      <c r="M6" s="4">
        <v>1407</v>
      </c>
      <c r="N6" s="4">
        <v>1464</v>
      </c>
      <c r="O6" s="26">
        <f t="shared" ref="O6" si="1">(N6-B6)/B6</f>
        <v>-0.22003196590303675</v>
      </c>
      <c r="P6" s="2">
        <v>12</v>
      </c>
      <c r="Q6" s="21"/>
    </row>
    <row r="7" spans="1:18" ht="14.5" x14ac:dyDescent="0.2">
      <c r="A7" s="2"/>
      <c r="B7" s="9"/>
      <c r="C7" s="9">
        <f t="shared" ref="C7:J7" si="2">(C6-B6)/B6*100</f>
        <v>22.962173681406501</v>
      </c>
      <c r="D7" s="9">
        <f t="shared" si="2"/>
        <v>4.02946273830156</v>
      </c>
      <c r="E7" s="4">
        <f t="shared" si="2"/>
        <v>-21.699291961682633</v>
      </c>
      <c r="F7" s="4">
        <f t="shared" si="2"/>
        <v>4.0957446808510634</v>
      </c>
      <c r="G7" s="4">
        <f t="shared" si="2"/>
        <v>-10.986203372508943</v>
      </c>
      <c r="H7" s="4">
        <f t="shared" si="2"/>
        <v>7.1182548794489096</v>
      </c>
      <c r="I7" s="4">
        <f t="shared" si="2"/>
        <v>4.983922829581994</v>
      </c>
      <c r="J7" s="4">
        <f t="shared" si="2"/>
        <v>2.6544155181214903</v>
      </c>
      <c r="K7" s="4">
        <f t="shared" ref="K7" si="3">(K6-J6)/J6*100</f>
        <v>4.6245648930880154</v>
      </c>
      <c r="L7" s="4">
        <f>(L6-K6)/K6*100</f>
        <v>-34.648288973384027</v>
      </c>
      <c r="M7" s="4">
        <f>(M6-K6)/K6*100</f>
        <v>-33.127376425855516</v>
      </c>
      <c r="N7" s="4">
        <f>(N6-L6)/L6*100</f>
        <v>6.4727272727272727</v>
      </c>
      <c r="O7" s="27">
        <f t="shared" ref="O7" si="4">POWER(N6/B6,1/(COUNT(B6:N6)-1))-1</f>
        <v>-2.0495579416308973E-2</v>
      </c>
      <c r="P7" s="2"/>
    </row>
    <row r="8" spans="1:18" ht="14.5" x14ac:dyDescent="0.2">
      <c r="A8" s="2" t="s">
        <v>54</v>
      </c>
      <c r="B8" s="4">
        <v>2070</v>
      </c>
      <c r="C8" s="4">
        <v>2163</v>
      </c>
      <c r="D8" s="4">
        <v>2360</v>
      </c>
      <c r="E8" s="4">
        <v>2375</v>
      </c>
      <c r="F8" s="4">
        <v>2497</v>
      </c>
      <c r="G8" s="4">
        <v>2507</v>
      </c>
      <c r="H8" s="4">
        <v>2738</v>
      </c>
      <c r="I8" s="4">
        <v>2890</v>
      </c>
      <c r="J8" s="4">
        <v>3084</v>
      </c>
      <c r="K8" s="4">
        <v>3154</v>
      </c>
      <c r="L8" s="4">
        <v>3308</v>
      </c>
      <c r="M8" s="4">
        <v>3393</v>
      </c>
      <c r="N8" s="4">
        <v>3547</v>
      </c>
      <c r="O8" s="26">
        <f t="shared" ref="O8" si="5">(N8-B8)/B8</f>
        <v>0.71352657004830922</v>
      </c>
      <c r="P8" s="2">
        <v>184</v>
      </c>
      <c r="Q8" s="21"/>
    </row>
    <row r="9" spans="1:18" ht="14.5" x14ac:dyDescent="0.2">
      <c r="A9" s="2"/>
      <c r="B9" s="9"/>
      <c r="C9" s="9">
        <f t="shared" ref="C9:K9" si="6">(C8-B8)/B8*100</f>
        <v>4.4927536231884062</v>
      </c>
      <c r="D9" s="9">
        <f t="shared" si="6"/>
        <v>9.1077207582061952</v>
      </c>
      <c r="E9" s="4">
        <f t="shared" si="6"/>
        <v>0.63559322033898313</v>
      </c>
      <c r="F9" s="4">
        <f t="shared" si="6"/>
        <v>5.1368421052631579</v>
      </c>
      <c r="G9" s="4">
        <f t="shared" si="6"/>
        <v>0.40048057669203041</v>
      </c>
      <c r="H9" s="4">
        <f t="shared" si="6"/>
        <v>9.2142002393298768</v>
      </c>
      <c r="I9" s="4">
        <f t="shared" si="6"/>
        <v>5.5514974433893354</v>
      </c>
      <c r="J9" s="4">
        <f t="shared" si="6"/>
        <v>6.7128027681660898</v>
      </c>
      <c r="K9" s="4">
        <f t="shared" si="6"/>
        <v>2.2697795071335927</v>
      </c>
      <c r="L9" s="4">
        <f>(L8-K8)/K8*100</f>
        <v>4.8826886493341792</v>
      </c>
      <c r="M9" s="4">
        <f>(M8-K8)/K8*100</f>
        <v>7.5776791376030435</v>
      </c>
      <c r="N9" s="4">
        <f>(N8-L8)/L8*100</f>
        <v>7.2249093107617899</v>
      </c>
      <c r="O9" s="27">
        <f t="shared" ref="O9" si="7">POWER(N8/B8,1/(COUNT(B8:N8)-1))-1</f>
        <v>4.5901783537938501E-2</v>
      </c>
      <c r="P9" s="2"/>
    </row>
    <row r="10" spans="1:18" ht="14.5" x14ac:dyDescent="0.2">
      <c r="A10" s="2" t="s">
        <v>58</v>
      </c>
      <c r="B10" s="4">
        <v>1760</v>
      </c>
      <c r="C10" s="4">
        <v>1885</v>
      </c>
      <c r="D10" s="4">
        <v>2085</v>
      </c>
      <c r="E10" s="4">
        <v>1845</v>
      </c>
      <c r="F10" s="4">
        <v>1940</v>
      </c>
      <c r="G10" s="4">
        <v>1977</v>
      </c>
      <c r="H10" s="4">
        <v>2184</v>
      </c>
      <c r="I10" s="4">
        <v>2215</v>
      </c>
      <c r="J10" s="4">
        <v>2419</v>
      </c>
      <c r="K10" s="4">
        <v>2346</v>
      </c>
      <c r="L10" s="4">
        <v>2499</v>
      </c>
      <c r="M10" s="4">
        <v>2552</v>
      </c>
      <c r="N10" s="4">
        <v>2659</v>
      </c>
      <c r="O10" s="26">
        <f t="shared" ref="O10" si="8">(N10-B10)/B10</f>
        <v>0.5107954545454545</v>
      </c>
      <c r="P10" s="2">
        <v>23</v>
      </c>
      <c r="Q10" s="21"/>
    </row>
    <row r="11" spans="1:18" ht="14.5" x14ac:dyDescent="0.2">
      <c r="A11" s="2"/>
      <c r="B11" s="9"/>
      <c r="C11" s="9">
        <f t="shared" ref="C11:K11" si="9">(C10-B10)/B10*100</f>
        <v>7.1022727272727275</v>
      </c>
      <c r="D11" s="9">
        <f t="shared" si="9"/>
        <v>10.610079575596817</v>
      </c>
      <c r="E11" s="4">
        <f t="shared" si="9"/>
        <v>-11.510791366906476</v>
      </c>
      <c r="F11" s="4">
        <f t="shared" si="9"/>
        <v>5.1490514905149052</v>
      </c>
      <c r="G11" s="4">
        <f t="shared" si="9"/>
        <v>1.9072164948453609</v>
      </c>
      <c r="H11" s="4">
        <f t="shared" si="9"/>
        <v>10.47040971168437</v>
      </c>
      <c r="I11" s="4">
        <f t="shared" si="9"/>
        <v>1.4194139194139195</v>
      </c>
      <c r="J11" s="4">
        <f t="shared" si="9"/>
        <v>9.2099322799097063</v>
      </c>
      <c r="K11" s="4">
        <f t="shared" si="9"/>
        <v>-3.0177759404712692</v>
      </c>
      <c r="L11" s="4">
        <f>(L10-K10)/K10*100</f>
        <v>6.5217391304347823</v>
      </c>
      <c r="M11" s="4">
        <f>(M10-K10)/K10*100</f>
        <v>8.7809036658141526</v>
      </c>
      <c r="N11" s="4">
        <f>(N10-L10)/L10*100</f>
        <v>6.4025610244097644</v>
      </c>
      <c r="O11" s="27">
        <f t="shared" ref="O11" si="10">POWER(N10/B10,1/(COUNT(B10:N10)-1))-1</f>
        <v>3.4984404616991149E-2</v>
      </c>
      <c r="P11" s="2"/>
    </row>
    <row r="12" spans="1:18" ht="14.5" x14ac:dyDescent="0.2">
      <c r="A12" s="2" t="s">
        <v>52</v>
      </c>
      <c r="B12" s="4">
        <v>3890</v>
      </c>
      <c r="C12" s="4">
        <v>3906</v>
      </c>
      <c r="D12" s="4">
        <v>4333</v>
      </c>
      <c r="E12" s="4">
        <v>4311</v>
      </c>
      <c r="F12" s="4">
        <v>4506</v>
      </c>
      <c r="G12" s="4">
        <v>4588</v>
      </c>
      <c r="H12" s="4">
        <v>5381</v>
      </c>
      <c r="I12" s="4">
        <v>5393</v>
      </c>
      <c r="J12" s="4">
        <v>5818</v>
      </c>
      <c r="K12" s="4">
        <v>5737</v>
      </c>
      <c r="L12" s="4">
        <v>6013</v>
      </c>
      <c r="M12" s="4">
        <v>6269</v>
      </c>
      <c r="N12" s="4">
        <v>6615</v>
      </c>
      <c r="O12" s="26">
        <f t="shared" ref="O12" si="11">(N12-B12)/B12</f>
        <v>0.7005141388174807</v>
      </c>
      <c r="P12" s="2">
        <v>73</v>
      </c>
      <c r="Q12" s="21"/>
    </row>
    <row r="13" spans="1:18" ht="14.5" x14ac:dyDescent="0.2">
      <c r="A13" s="2"/>
      <c r="B13" s="9"/>
      <c r="C13" s="9">
        <f t="shared" ref="C13:K13" si="12">(C12-B12)/B12*100</f>
        <v>0.41131105398457579</v>
      </c>
      <c r="D13" s="9">
        <f t="shared" si="12"/>
        <v>10.931899641577061</v>
      </c>
      <c r="E13" s="4">
        <f t="shared" si="12"/>
        <v>-0.50773136395107321</v>
      </c>
      <c r="F13" s="4">
        <f t="shared" si="12"/>
        <v>4.523312456506611</v>
      </c>
      <c r="G13" s="4">
        <f t="shared" si="12"/>
        <v>1.8197958277851751</v>
      </c>
      <c r="H13" s="4">
        <f t="shared" si="12"/>
        <v>17.284219703574539</v>
      </c>
      <c r="I13" s="4">
        <f t="shared" si="12"/>
        <v>0.22300687604534472</v>
      </c>
      <c r="J13" s="4">
        <f t="shared" si="12"/>
        <v>7.8805859447431859</v>
      </c>
      <c r="K13" s="4">
        <f t="shared" si="12"/>
        <v>-1.3922310072189756</v>
      </c>
      <c r="L13" s="4">
        <f>(L12-K12)/K12*100</f>
        <v>4.8108767648596826</v>
      </c>
      <c r="M13" s="4">
        <f>(M12-K12)/K12*100</f>
        <v>9.2731392713962002</v>
      </c>
      <c r="N13" s="4">
        <f>(N12-L12)/L12*100</f>
        <v>10.011641443538998</v>
      </c>
      <c r="O13" s="27">
        <f t="shared" ref="O13" si="13">POWER(N12/B12,1/(COUNT(B12:N12)-1))-1</f>
        <v>4.523759163932084E-2</v>
      </c>
      <c r="P13" s="2"/>
    </row>
    <row r="14" spans="1:18" ht="14.5" x14ac:dyDescent="0.2">
      <c r="A14" s="2" t="s">
        <v>56</v>
      </c>
      <c r="B14" s="4">
        <v>2009</v>
      </c>
      <c r="C14" s="4">
        <v>1942</v>
      </c>
      <c r="D14" s="4">
        <v>2140</v>
      </c>
      <c r="E14" s="4">
        <v>2087</v>
      </c>
      <c r="F14" s="4">
        <v>2209</v>
      </c>
      <c r="G14" s="4">
        <v>2149</v>
      </c>
      <c r="H14" s="4">
        <v>2376</v>
      </c>
      <c r="I14" s="4">
        <v>2473</v>
      </c>
      <c r="J14" s="4">
        <v>2645</v>
      </c>
      <c r="K14" s="4">
        <v>2687</v>
      </c>
      <c r="L14" s="4">
        <v>2776</v>
      </c>
      <c r="M14" s="4">
        <v>2889</v>
      </c>
      <c r="N14" s="4">
        <v>3032</v>
      </c>
      <c r="O14" s="26">
        <f t="shared" ref="O14" si="14">(N14-B14)/B14</f>
        <v>0.50920856147336979</v>
      </c>
      <c r="P14" s="2">
        <v>190</v>
      </c>
      <c r="Q14" s="21"/>
    </row>
    <row r="15" spans="1:18" ht="14.5" x14ac:dyDescent="0.2">
      <c r="A15" s="2"/>
      <c r="B15" s="9"/>
      <c r="C15" s="9">
        <f t="shared" ref="C15:K15" si="15">(C14-B14)/B14*100</f>
        <v>-3.3349925335988053</v>
      </c>
      <c r="D15" s="9">
        <f t="shared" si="15"/>
        <v>10.1956745623069</v>
      </c>
      <c r="E15" s="4">
        <f t="shared" si="15"/>
        <v>-2.4766355140186915</v>
      </c>
      <c r="F15" s="4">
        <f t="shared" si="15"/>
        <v>5.8457115476760899</v>
      </c>
      <c r="G15" s="4">
        <f t="shared" si="15"/>
        <v>-2.7161611588954275</v>
      </c>
      <c r="H15" s="4">
        <f t="shared" si="15"/>
        <v>10.563052582596557</v>
      </c>
      <c r="I15" s="4">
        <f t="shared" si="15"/>
        <v>4.0824915824915831</v>
      </c>
      <c r="J15" s="4">
        <f t="shared" si="15"/>
        <v>6.9551152446421352</v>
      </c>
      <c r="K15" s="4">
        <f t="shared" si="15"/>
        <v>1.5879017013232515</v>
      </c>
      <c r="L15" s="4">
        <f>(L14-K14)/K14*100</f>
        <v>3.3122441384443619</v>
      </c>
      <c r="M15" s="4">
        <f>(M14-K14)/K14*100</f>
        <v>7.5176777074804617</v>
      </c>
      <c r="N15" s="4">
        <f>(N14-L14)/L14*100</f>
        <v>9.2219020172910664</v>
      </c>
      <c r="O15" s="27">
        <f t="shared" ref="O15" si="16">POWER(N14/B14,1/(COUNT(B14:N14)-1))-1</f>
        <v>3.48937679926975E-2</v>
      </c>
      <c r="P15" s="2"/>
    </row>
    <row r="16" spans="1:18" ht="14.5" x14ac:dyDescent="0.2">
      <c r="A16" s="2" t="s">
        <v>24</v>
      </c>
      <c r="B16" s="4">
        <v>1277</v>
      </c>
      <c r="C16" s="4">
        <v>1284</v>
      </c>
      <c r="D16" s="4">
        <v>1384</v>
      </c>
      <c r="E16" s="4">
        <v>1486</v>
      </c>
      <c r="F16" s="4">
        <v>1569</v>
      </c>
      <c r="G16" s="4">
        <v>2531</v>
      </c>
      <c r="H16" s="4">
        <v>2673</v>
      </c>
      <c r="I16" s="4">
        <v>2702</v>
      </c>
      <c r="J16" s="4">
        <v>2832</v>
      </c>
      <c r="K16" s="4">
        <v>3068</v>
      </c>
      <c r="L16" s="4">
        <v>2895</v>
      </c>
      <c r="M16" s="4">
        <v>3040</v>
      </c>
      <c r="N16" s="4">
        <v>3303</v>
      </c>
      <c r="O16" s="26">
        <f t="shared" ref="O16" si="17">(N16-B16)/B16</f>
        <v>1.5865309318715739</v>
      </c>
      <c r="P16" s="2">
        <v>15</v>
      </c>
      <c r="Q16" s="21"/>
    </row>
    <row r="17" spans="1:17" ht="14.5" x14ac:dyDescent="0.2">
      <c r="A17" s="2"/>
      <c r="B17" s="9"/>
      <c r="C17" s="9">
        <f t="shared" ref="C17:K17" si="18">(C16-B16)/B16*100</f>
        <v>0.54815974941268597</v>
      </c>
      <c r="D17" s="9">
        <f t="shared" si="18"/>
        <v>7.7881619937694699</v>
      </c>
      <c r="E17" s="4">
        <f t="shared" si="18"/>
        <v>7.3699421965317926</v>
      </c>
      <c r="F17" s="4">
        <f t="shared" si="18"/>
        <v>5.5854643337819647</v>
      </c>
      <c r="G17" s="4">
        <f t="shared" si="18"/>
        <v>61.312938177182922</v>
      </c>
      <c r="H17" s="4">
        <f t="shared" si="18"/>
        <v>5.6104306598182534</v>
      </c>
      <c r="I17" s="4">
        <f t="shared" si="18"/>
        <v>1.0849233071455293</v>
      </c>
      <c r="J17" s="4">
        <f t="shared" si="18"/>
        <v>4.8112509252405626</v>
      </c>
      <c r="K17" s="4">
        <f t="shared" si="18"/>
        <v>8.3333333333333321</v>
      </c>
      <c r="L17" s="4">
        <f>(L16-K16)/K16*100</f>
        <v>-5.6388526727509776</v>
      </c>
      <c r="M17" s="4">
        <f>(M16-K16)/K16*100</f>
        <v>-0.91264667535853972</v>
      </c>
      <c r="N17" s="4">
        <f>(N16-L16)/L16*100</f>
        <v>14.093264248704662</v>
      </c>
      <c r="O17" s="27">
        <f t="shared" ref="O17" si="19">POWER(N16/B16,1/(COUNT(B16:N16)-1))-1</f>
        <v>8.2413349219136123E-2</v>
      </c>
      <c r="P17" s="2"/>
    </row>
    <row r="18" spans="1:17" ht="14.5" x14ac:dyDescent="0.2">
      <c r="A18" s="2" t="s">
        <v>79</v>
      </c>
      <c r="B18" s="4">
        <v>1261</v>
      </c>
      <c r="C18" s="4">
        <v>1202</v>
      </c>
      <c r="D18" s="4">
        <v>1274</v>
      </c>
      <c r="E18" s="4">
        <v>1349</v>
      </c>
      <c r="F18" s="4">
        <v>1422</v>
      </c>
      <c r="G18" s="4">
        <v>1293</v>
      </c>
      <c r="H18" s="4">
        <v>1416</v>
      </c>
      <c r="I18" s="4">
        <v>1412</v>
      </c>
      <c r="J18" s="4">
        <v>1495</v>
      </c>
      <c r="K18" s="4">
        <v>1573</v>
      </c>
      <c r="L18" s="4">
        <v>1592</v>
      </c>
      <c r="M18" s="4">
        <v>1654</v>
      </c>
      <c r="N18" s="4">
        <v>1750</v>
      </c>
      <c r="O18" s="26">
        <f t="shared" ref="O18" si="20">(N18-B18)/B18</f>
        <v>0.38778747026169708</v>
      </c>
      <c r="P18" s="2">
        <v>41</v>
      </c>
      <c r="Q18" s="21"/>
    </row>
    <row r="19" spans="1:17" ht="14.5" x14ac:dyDescent="0.2">
      <c r="A19" s="10"/>
      <c r="B19" s="9"/>
      <c r="C19" s="9">
        <f t="shared" ref="C19:K19" si="21">(C18-B18)/B18*100</f>
        <v>-4.6788263283108646</v>
      </c>
      <c r="D19" s="9">
        <f t="shared" si="21"/>
        <v>5.9900166389351082</v>
      </c>
      <c r="E19" s="4">
        <f t="shared" si="21"/>
        <v>5.8869701726844585</v>
      </c>
      <c r="F19" s="4">
        <f t="shared" si="21"/>
        <v>5.4114158636026684</v>
      </c>
      <c r="G19" s="4">
        <f t="shared" si="21"/>
        <v>-9.071729957805907</v>
      </c>
      <c r="H19" s="4">
        <f t="shared" si="21"/>
        <v>9.5127610208816709</v>
      </c>
      <c r="I19" s="4">
        <f t="shared" si="21"/>
        <v>-0.2824858757062147</v>
      </c>
      <c r="J19" s="4">
        <f t="shared" si="21"/>
        <v>5.8781869688385262</v>
      </c>
      <c r="K19" s="4">
        <f t="shared" si="21"/>
        <v>5.2173913043478262</v>
      </c>
      <c r="L19" s="4">
        <f>(L18-K18)/K18*100</f>
        <v>1.2078830260648443</v>
      </c>
      <c r="M19" s="4">
        <f>(M18-K18)/K18*100</f>
        <v>5.1493960584869676</v>
      </c>
      <c r="N19" s="4">
        <f>(N18-L18)/L18*100</f>
        <v>9.924623115577889</v>
      </c>
      <c r="O19" s="27">
        <f t="shared" ref="O19" si="22">POWER(N18/B18,1/(COUNT(B18:N18)-1))-1</f>
        <v>2.7685542346666869E-2</v>
      </c>
      <c r="P19" s="2"/>
    </row>
    <row r="20" spans="1:17" ht="14.5" x14ac:dyDescent="0.2">
      <c r="A20" s="10" t="s">
        <v>61</v>
      </c>
      <c r="B20" s="11">
        <v>973</v>
      </c>
      <c r="C20" s="11">
        <v>965</v>
      </c>
      <c r="D20" s="11">
        <v>1035</v>
      </c>
      <c r="E20" s="4">
        <v>1254</v>
      </c>
      <c r="F20" s="4">
        <v>1330</v>
      </c>
      <c r="G20" s="4">
        <v>1359</v>
      </c>
      <c r="H20" s="4">
        <v>1501</v>
      </c>
      <c r="I20" s="4">
        <v>1527</v>
      </c>
      <c r="J20" s="4">
        <v>1694</v>
      </c>
      <c r="K20" s="4">
        <v>1711</v>
      </c>
      <c r="L20" s="4">
        <v>1797</v>
      </c>
      <c r="M20" s="4">
        <v>1873</v>
      </c>
      <c r="N20" s="4">
        <v>1961</v>
      </c>
      <c r="O20" s="26">
        <f t="shared" ref="O20" si="23">(N20-B20)/B20</f>
        <v>1.0154162384378211</v>
      </c>
      <c r="P20" s="2">
        <v>59</v>
      </c>
      <c r="Q20" s="21"/>
    </row>
    <row r="21" spans="1:17" ht="14.5" x14ac:dyDescent="0.2">
      <c r="A21" s="10"/>
      <c r="B21" s="11"/>
      <c r="C21" s="11">
        <f t="shared" ref="C21:K21" si="24">(C20-B20)/B20*100</f>
        <v>-0.8221993833504625</v>
      </c>
      <c r="D21" s="11">
        <f t="shared" si="24"/>
        <v>7.2538860103626934</v>
      </c>
      <c r="E21" s="4">
        <f t="shared" si="24"/>
        <v>21.159420289855071</v>
      </c>
      <c r="F21" s="4">
        <f t="shared" si="24"/>
        <v>6.0606060606060606</v>
      </c>
      <c r="G21" s="4">
        <f t="shared" si="24"/>
        <v>2.1804511278195489</v>
      </c>
      <c r="H21" s="4">
        <f t="shared" si="24"/>
        <v>10.448859455481973</v>
      </c>
      <c r="I21" s="4">
        <f t="shared" si="24"/>
        <v>1.7321785476349101</v>
      </c>
      <c r="J21" s="4">
        <f t="shared" si="24"/>
        <v>10.936476751800917</v>
      </c>
      <c r="K21" s="4">
        <f t="shared" si="24"/>
        <v>1.0035419126328218</v>
      </c>
      <c r="L21" s="4">
        <f>(L20-K20)/K20*100</f>
        <v>5.026300409117475</v>
      </c>
      <c r="M21" s="4">
        <f>(M20-K20)/K20*100</f>
        <v>9.4681472822910582</v>
      </c>
      <c r="N21" s="4">
        <f>(N20-L20)/L20*100</f>
        <v>9.1263216471897621</v>
      </c>
      <c r="O21" s="27">
        <f t="shared" ref="O21" si="25">POWER(N20/B20,1/(COUNT(B20:N20)-1))-1</f>
        <v>6.0141240851891986E-2</v>
      </c>
      <c r="P21" s="2"/>
    </row>
    <row r="22" spans="1:17" ht="14.5" x14ac:dyDescent="0.2">
      <c r="A22" s="10" t="s">
        <v>25</v>
      </c>
      <c r="B22" s="4">
        <v>1485</v>
      </c>
      <c r="C22" s="4">
        <v>1513</v>
      </c>
      <c r="D22" s="4">
        <v>1537</v>
      </c>
      <c r="E22" s="4">
        <v>1191</v>
      </c>
      <c r="F22" s="4">
        <v>1253</v>
      </c>
      <c r="G22" s="4">
        <v>1230</v>
      </c>
      <c r="H22" s="4">
        <v>1317</v>
      </c>
      <c r="I22" s="4">
        <v>1391</v>
      </c>
      <c r="J22" s="4">
        <v>1550</v>
      </c>
      <c r="K22" s="4">
        <v>1572</v>
      </c>
      <c r="L22" s="4">
        <v>1553</v>
      </c>
      <c r="M22" s="4">
        <v>1578</v>
      </c>
      <c r="N22" s="4">
        <v>1633</v>
      </c>
      <c r="O22" s="26">
        <f t="shared" ref="O22" si="26">(N22-B22)/B22</f>
        <v>9.9663299663299662E-2</v>
      </c>
      <c r="P22" s="2">
        <v>33</v>
      </c>
      <c r="Q22" s="21"/>
    </row>
    <row r="23" spans="1:17" ht="14.5" x14ac:dyDescent="0.2">
      <c r="A23" s="10"/>
      <c r="B23" s="11"/>
      <c r="C23" s="11">
        <f t="shared" ref="C23" si="27">(C22-B22)/B22*100</f>
        <v>1.8855218855218854</v>
      </c>
      <c r="D23" s="11">
        <f t="shared" ref="D23" si="28">(D22-C22)/C22*100</f>
        <v>1.5862524785194978</v>
      </c>
      <c r="E23" s="4">
        <f t="shared" ref="E23" si="29">(E22-D22)/D22*100</f>
        <v>-22.511385816525699</v>
      </c>
      <c r="F23" s="4">
        <f t="shared" ref="F23" si="30">(F22-E22)/E22*100</f>
        <v>5.2057094878253567</v>
      </c>
      <c r="G23" s="4">
        <f t="shared" ref="G23" si="31">(G22-F22)/F22*100</f>
        <v>-1.8355945730247407</v>
      </c>
      <c r="H23" s="4">
        <f t="shared" ref="H23" si="32">(H22-G22)/G22*100</f>
        <v>7.0731707317073162</v>
      </c>
      <c r="I23" s="4">
        <f t="shared" ref="I23" si="33">(I22-H22)/H22*100</f>
        <v>5.618830675778284</v>
      </c>
      <c r="J23" s="4">
        <f t="shared" ref="J23" si="34">(J22-I22)/I22*100</f>
        <v>11.430625449317038</v>
      </c>
      <c r="K23" s="4">
        <f t="shared" ref="K23" si="35">(K22-J22)/J22*100</f>
        <v>1.4193548387096775</v>
      </c>
      <c r="L23" s="4">
        <f>(L22-K22)/K22*100</f>
        <v>-1.2086513994910941</v>
      </c>
      <c r="M23" s="4">
        <f>(M22-K22)/K22*100</f>
        <v>0.38167938931297707</v>
      </c>
      <c r="N23" s="4">
        <f>(N22-L22)/L22*100</f>
        <v>5.1513200257565996</v>
      </c>
      <c r="O23" s="27">
        <f t="shared" ref="O23" si="36">POWER(N22/B22,1/(COUNT(B22:N22)-1))-1</f>
        <v>7.9484258186954815E-3</v>
      </c>
      <c r="P23" s="2"/>
    </row>
    <row r="24" spans="1:17" ht="14.5" x14ac:dyDescent="0.2">
      <c r="A24" s="2" t="s">
        <v>60</v>
      </c>
      <c r="B24" s="4">
        <v>1593</v>
      </c>
      <c r="C24" s="4">
        <v>1661</v>
      </c>
      <c r="D24" s="4">
        <v>1544</v>
      </c>
      <c r="E24" s="4">
        <v>1561</v>
      </c>
      <c r="F24" s="4">
        <v>1649</v>
      </c>
      <c r="G24" s="4">
        <v>1699</v>
      </c>
      <c r="H24" s="4">
        <v>1865</v>
      </c>
      <c r="I24" s="4">
        <v>1926</v>
      </c>
      <c r="J24" s="4">
        <v>2070</v>
      </c>
      <c r="K24" s="4">
        <v>2055</v>
      </c>
      <c r="L24" s="4">
        <v>2142</v>
      </c>
      <c r="M24" s="4">
        <v>2213</v>
      </c>
      <c r="N24" s="4">
        <v>2327</v>
      </c>
      <c r="O24" s="26">
        <f t="shared" ref="O24" si="37">(N24-B24)/B24</f>
        <v>0.46076585059635905</v>
      </c>
      <c r="P24" s="2">
        <v>531</v>
      </c>
      <c r="Q24" s="21"/>
    </row>
    <row r="25" spans="1:17" ht="14.5" x14ac:dyDescent="0.2">
      <c r="A25" s="2"/>
      <c r="B25" s="9"/>
      <c r="C25" s="9">
        <f t="shared" ref="C25:K25" si="38">(C24-B24)/B24*100</f>
        <v>4.2686754551161332</v>
      </c>
      <c r="D25" s="9">
        <f t="shared" si="38"/>
        <v>-7.043949428055388</v>
      </c>
      <c r="E25" s="4">
        <f t="shared" si="38"/>
        <v>1.1010362694300517</v>
      </c>
      <c r="F25" s="4">
        <f t="shared" si="38"/>
        <v>5.6374119154388209</v>
      </c>
      <c r="G25" s="4">
        <f t="shared" si="38"/>
        <v>3.0321406913280775</v>
      </c>
      <c r="H25" s="4">
        <f t="shared" si="38"/>
        <v>9.7704532077692772</v>
      </c>
      <c r="I25" s="4">
        <f t="shared" si="38"/>
        <v>3.2707774798927614</v>
      </c>
      <c r="J25" s="4">
        <f t="shared" si="38"/>
        <v>7.4766355140186906</v>
      </c>
      <c r="K25" s="4">
        <f t="shared" si="38"/>
        <v>-0.72463768115942029</v>
      </c>
      <c r="L25" s="4">
        <f>(L24-K24)/K24*100</f>
        <v>4.2335766423357661</v>
      </c>
      <c r="M25" s="4">
        <f>(M24-K24)/K24*100</f>
        <v>7.6885644768856451</v>
      </c>
      <c r="N25" s="4">
        <f>(N24-L24)/L24*100</f>
        <v>8.6367880485527539</v>
      </c>
      <c r="O25" s="27">
        <f t="shared" ref="O25" si="39">POWER(N24/B24,1/(COUNT(B24:N24)-1))-1</f>
        <v>3.2084012405890983E-2</v>
      </c>
      <c r="P25" s="2"/>
    </row>
    <row r="26" spans="1:17" ht="14.5" x14ac:dyDescent="0.2">
      <c r="A26" s="2" t="s">
        <v>62</v>
      </c>
      <c r="B26" s="4">
        <v>1328</v>
      </c>
      <c r="C26" s="4">
        <v>1366</v>
      </c>
      <c r="D26" s="4">
        <v>1480</v>
      </c>
      <c r="E26" s="4">
        <v>1472</v>
      </c>
      <c r="F26" s="4">
        <v>1540</v>
      </c>
      <c r="G26" s="4">
        <v>1518</v>
      </c>
      <c r="H26" s="4">
        <v>1602</v>
      </c>
      <c r="I26" s="4">
        <v>1691</v>
      </c>
      <c r="J26" s="4">
        <v>1809</v>
      </c>
      <c r="K26" s="4">
        <v>1799</v>
      </c>
      <c r="L26" s="4">
        <v>1883</v>
      </c>
      <c r="M26" s="4">
        <v>1956</v>
      </c>
      <c r="N26" s="4">
        <v>2057</v>
      </c>
      <c r="O26" s="26">
        <f t="shared" ref="O26" si="40">(N26-B26)/B26</f>
        <v>0.54894578313253017</v>
      </c>
      <c r="P26" s="2">
        <v>99</v>
      </c>
      <c r="Q26" s="21"/>
    </row>
    <row r="27" spans="1:17" ht="14.5" x14ac:dyDescent="0.2">
      <c r="A27" s="2"/>
      <c r="B27" s="9"/>
      <c r="C27" s="9">
        <f t="shared" ref="C27:J27" si="41">(C26-B26)/B26*100</f>
        <v>2.8614457831325302</v>
      </c>
      <c r="D27" s="9">
        <f t="shared" si="41"/>
        <v>8.3455344070278183</v>
      </c>
      <c r="E27" s="4">
        <f t="shared" si="41"/>
        <v>-0.54054054054054057</v>
      </c>
      <c r="F27" s="4">
        <f t="shared" si="41"/>
        <v>4.6195652173913038</v>
      </c>
      <c r="G27" s="4">
        <f t="shared" si="41"/>
        <v>-1.4285714285714286</v>
      </c>
      <c r="H27" s="4">
        <f t="shared" si="41"/>
        <v>5.5335968379446641</v>
      </c>
      <c r="I27" s="4">
        <f t="shared" si="41"/>
        <v>5.5555555555555554</v>
      </c>
      <c r="J27" s="4">
        <f t="shared" si="41"/>
        <v>6.9781194559432285</v>
      </c>
      <c r="K27" s="4">
        <f t="shared" ref="K27" si="42">(K26-J26)/J26*100</f>
        <v>-0.55279159756771701</v>
      </c>
      <c r="L27" s="4">
        <f>(L26-K26)/K26*100</f>
        <v>4.6692607003891053</v>
      </c>
      <c r="M27" s="4">
        <f>(M26-K26)/K26*100</f>
        <v>8.7270705947748741</v>
      </c>
      <c r="N27" s="4">
        <f>(N26-L26)/L26*100</f>
        <v>9.2405735528412105</v>
      </c>
      <c r="O27" s="27">
        <f t="shared" ref="O27" si="43">POWER(N26/B26,1/(COUNT(B26:N26)-1))-1</f>
        <v>3.7137533350110719E-2</v>
      </c>
      <c r="P27" s="2"/>
    </row>
    <row r="28" spans="1:17" ht="14.5" x14ac:dyDescent="0.2">
      <c r="A28" s="2" t="s">
        <v>53</v>
      </c>
      <c r="B28" s="4">
        <v>3185</v>
      </c>
      <c r="C28" s="4">
        <v>3500</v>
      </c>
      <c r="D28" s="4">
        <v>3852</v>
      </c>
      <c r="E28" s="4">
        <v>4057</v>
      </c>
      <c r="F28" s="4">
        <v>4251</v>
      </c>
      <c r="G28" s="4">
        <v>3564</v>
      </c>
      <c r="H28" s="4">
        <v>3910</v>
      </c>
      <c r="I28" s="4">
        <v>4076</v>
      </c>
      <c r="J28" s="4">
        <v>4438</v>
      </c>
      <c r="K28" s="4">
        <v>4586</v>
      </c>
      <c r="L28" s="4">
        <v>4764</v>
      </c>
      <c r="M28" s="4">
        <v>4960</v>
      </c>
      <c r="N28" s="4">
        <v>5169</v>
      </c>
      <c r="O28" s="26">
        <f t="shared" ref="O28" si="44">(N28-B28)/B28</f>
        <v>0.62291993720565153</v>
      </c>
      <c r="P28" s="2">
        <v>96</v>
      </c>
      <c r="Q28" s="21"/>
    </row>
    <row r="29" spans="1:17" ht="14.5" x14ac:dyDescent="0.2">
      <c r="A29" s="2"/>
      <c r="B29" s="9"/>
      <c r="C29" s="9">
        <f t="shared" ref="C29:K29" si="45">(C28-B28)/B28*100</f>
        <v>9.8901098901098905</v>
      </c>
      <c r="D29" s="9">
        <f t="shared" si="45"/>
        <v>10.057142857142857</v>
      </c>
      <c r="E29" s="4">
        <f t="shared" si="45"/>
        <v>5.3219106957424707</v>
      </c>
      <c r="F29" s="4">
        <f t="shared" si="45"/>
        <v>4.7818585161449345</v>
      </c>
      <c r="G29" s="4">
        <f t="shared" si="45"/>
        <v>-16.160903316866619</v>
      </c>
      <c r="H29" s="4">
        <f t="shared" si="45"/>
        <v>9.7081930415263749</v>
      </c>
      <c r="I29" s="4">
        <f t="shared" si="45"/>
        <v>4.2455242966751916</v>
      </c>
      <c r="J29" s="4">
        <f t="shared" si="45"/>
        <v>8.8812561334641806</v>
      </c>
      <c r="K29" s="4">
        <f t="shared" si="45"/>
        <v>3.3348355114916628</v>
      </c>
      <c r="L29" s="4">
        <f>(L28-K28)/K28*100</f>
        <v>3.8813781072830351</v>
      </c>
      <c r="M29" s="4">
        <f>(M28-K28)/K28*100</f>
        <v>8.1552551242913225</v>
      </c>
      <c r="N29" s="4">
        <f>(N28-L28)/L28*100</f>
        <v>8.5012594458438286</v>
      </c>
      <c r="O29" s="27">
        <f t="shared" ref="O29" si="46">POWER(N28/B28,1/(COUNT(B28:N28)-1))-1</f>
        <v>4.1177460652692899E-2</v>
      </c>
      <c r="P29" s="2"/>
    </row>
    <row r="30" spans="1:17" ht="14.5" x14ac:dyDescent="0.2">
      <c r="A30" s="2" t="s">
        <v>57</v>
      </c>
      <c r="B30" s="4">
        <v>1341</v>
      </c>
      <c r="C30" s="4">
        <v>1318</v>
      </c>
      <c r="D30" s="4">
        <v>1462</v>
      </c>
      <c r="E30" s="4">
        <v>1389</v>
      </c>
      <c r="F30" s="4">
        <v>1450</v>
      </c>
      <c r="G30" s="4">
        <v>2019</v>
      </c>
      <c r="H30" s="4">
        <v>2190</v>
      </c>
      <c r="I30" s="4">
        <v>2372</v>
      </c>
      <c r="J30" s="4">
        <v>2588</v>
      </c>
      <c r="K30" s="4">
        <v>2601</v>
      </c>
      <c r="L30" s="4">
        <v>2630</v>
      </c>
      <c r="M30" s="4">
        <v>2768</v>
      </c>
      <c r="N30" s="4">
        <v>2900</v>
      </c>
      <c r="O30" s="26">
        <f t="shared" ref="O30" si="47">(N30-B30)/B30</f>
        <v>1.1625652498135719</v>
      </c>
      <c r="P30" s="2">
        <v>44</v>
      </c>
      <c r="Q30" s="21"/>
    </row>
    <row r="31" spans="1:17" ht="14.5" x14ac:dyDescent="0.2">
      <c r="A31" s="2"/>
      <c r="B31" s="9"/>
      <c r="C31" s="9">
        <f t="shared" ref="C31:K31" si="48">(C30-B30)/B30*100</f>
        <v>-1.7151379567486951</v>
      </c>
      <c r="D31" s="9">
        <f t="shared" si="48"/>
        <v>10.925644916540213</v>
      </c>
      <c r="E31" s="4">
        <f t="shared" si="48"/>
        <v>-4.9931600547195618</v>
      </c>
      <c r="F31" s="4">
        <f t="shared" si="48"/>
        <v>4.3916486681065514</v>
      </c>
      <c r="G31" s="4">
        <f t="shared" si="48"/>
        <v>39.241379310344826</v>
      </c>
      <c r="H31" s="4">
        <f t="shared" si="48"/>
        <v>8.4695393759286777</v>
      </c>
      <c r="I31" s="4">
        <f t="shared" si="48"/>
        <v>8.3105022831050235</v>
      </c>
      <c r="J31" s="4">
        <f t="shared" si="48"/>
        <v>9.1062394603709951</v>
      </c>
      <c r="K31" s="4">
        <f t="shared" si="48"/>
        <v>0.50231839258114375</v>
      </c>
      <c r="L31" s="4">
        <f>(L30-K30)/K30*100</f>
        <v>1.1149557862360631</v>
      </c>
      <c r="M31" s="4">
        <f>(M30-K30)/K30*100</f>
        <v>6.4206074586697426</v>
      </c>
      <c r="N31" s="4">
        <f>(N30-L30)/L30*100</f>
        <v>10.266159695817491</v>
      </c>
      <c r="O31" s="27">
        <f t="shared" ref="O31" si="49">POWER(N30/B30,1/(COUNT(B30:N30)-1))-1</f>
        <v>6.6385181951042815E-2</v>
      </c>
      <c r="P31" s="2"/>
    </row>
    <row r="32" spans="1:17" ht="14.5" x14ac:dyDescent="0.2">
      <c r="A32" s="2" t="s">
        <v>55</v>
      </c>
      <c r="B32" s="4">
        <v>1842</v>
      </c>
      <c r="C32" s="4">
        <v>1884</v>
      </c>
      <c r="D32" s="4">
        <v>1931</v>
      </c>
      <c r="E32" s="4">
        <v>2104</v>
      </c>
      <c r="F32" s="4">
        <v>2191</v>
      </c>
      <c r="G32" s="4">
        <v>2319</v>
      </c>
      <c r="H32" s="4">
        <v>2649</v>
      </c>
      <c r="I32" s="4">
        <v>2583</v>
      </c>
      <c r="J32" s="4">
        <v>2952</v>
      </c>
      <c r="K32" s="4">
        <v>2735</v>
      </c>
      <c r="L32" s="4">
        <v>2847</v>
      </c>
      <c r="M32" s="4">
        <v>2884</v>
      </c>
      <c r="N32" s="4">
        <v>3003</v>
      </c>
      <c r="O32" s="26">
        <f t="shared" ref="O32" si="50">(N32-B32)/B32</f>
        <v>0.63029315960912047</v>
      </c>
      <c r="P32" s="2">
        <v>62</v>
      </c>
      <c r="Q32" s="21"/>
    </row>
    <row r="33" spans="1:18" ht="15" thickBot="1" x14ac:dyDescent="0.25">
      <c r="A33" s="2"/>
      <c r="B33" s="9"/>
      <c r="C33" s="9">
        <f t="shared" ref="C33:K33" si="51">(C32-B32)/B32*100</f>
        <v>2.2801302931596092</v>
      </c>
      <c r="D33" s="9">
        <f t="shared" si="51"/>
        <v>2.4946921443736731</v>
      </c>
      <c r="E33" s="4">
        <f t="shared" si="51"/>
        <v>8.9590885551527712</v>
      </c>
      <c r="F33" s="4">
        <f t="shared" si="51"/>
        <v>4.1349809885931554</v>
      </c>
      <c r="G33" s="4">
        <f t="shared" si="51"/>
        <v>5.8420812414422638</v>
      </c>
      <c r="H33" s="4">
        <f t="shared" si="51"/>
        <v>14.23027166882277</v>
      </c>
      <c r="I33" s="4">
        <f t="shared" si="51"/>
        <v>-2.491506228765572</v>
      </c>
      <c r="J33" s="4">
        <f t="shared" si="51"/>
        <v>14.285714285714285</v>
      </c>
      <c r="K33" s="4">
        <f t="shared" si="51"/>
        <v>-7.3509485094850948</v>
      </c>
      <c r="L33" s="4">
        <f>(L32-K32)/K32*100</f>
        <v>4.0950639853747717</v>
      </c>
      <c r="M33" s="4">
        <f>(M32-K32)/K32*100</f>
        <v>5.4478976234003653</v>
      </c>
      <c r="N33" s="4">
        <f>(N32-L32)/L32*100</f>
        <v>5.4794520547945202</v>
      </c>
      <c r="O33" s="27">
        <f t="shared" ref="O33" si="52">POWER(N32/B32,1/(COUNT(B32:N32)-1))-1</f>
        <v>4.1570830530824887E-2</v>
      </c>
      <c r="P33" s="2"/>
    </row>
    <row r="34" spans="1:18" ht="15" thickTop="1" x14ac:dyDescent="0.2">
      <c r="A34" s="5" t="s">
        <v>1</v>
      </c>
      <c r="B34" s="6">
        <f t="shared" ref="B34:N34" si="53">(B12*$P12+B28*$P28+B8*$P8+B6*$P6+B14*$P14+B10*$P10+B32*$P32+B24*$P24+B30*$P30+B26*$P26+B16*$P16+B18*$P18+B4*$P4+B20*$P20)/$P34</f>
        <v>1805.3188028627196</v>
      </c>
      <c r="C34" s="6">
        <f t="shared" si="53"/>
        <v>1861.1990891346779</v>
      </c>
      <c r="D34" s="6">
        <f t="shared" si="53"/>
        <v>1935.5731945348082</v>
      </c>
      <c r="E34" s="6">
        <f t="shared" si="53"/>
        <v>1951.0527000650618</v>
      </c>
      <c r="F34" s="6">
        <f t="shared" si="53"/>
        <v>2052.487963565387</v>
      </c>
      <c r="G34" s="6">
        <f t="shared" si="53"/>
        <v>2049.4242029928432</v>
      </c>
      <c r="H34" s="6">
        <f t="shared" si="53"/>
        <v>2267.5666883539361</v>
      </c>
      <c r="I34" s="6">
        <f t="shared" si="53"/>
        <v>2340.9479505530253</v>
      </c>
      <c r="J34" s="6">
        <f t="shared" si="53"/>
        <v>2525.4163955757972</v>
      </c>
      <c r="K34" s="6">
        <f t="shared" si="53"/>
        <v>2534.7501626545218</v>
      </c>
      <c r="L34" s="6">
        <f t="shared" si="53"/>
        <v>2627.7521145087835</v>
      </c>
      <c r="M34" s="6">
        <f t="shared" si="53"/>
        <v>2719.0253741054003</v>
      </c>
      <c r="N34" s="6">
        <f t="shared" si="53"/>
        <v>2852.7208848405985</v>
      </c>
      <c r="O34" s="28">
        <f>(N34-B34)/B34</f>
        <v>0.58017568992080437</v>
      </c>
      <c r="P34" s="44">
        <f>SUM(P4:P33)</f>
        <v>1537</v>
      </c>
      <c r="R34" t="s">
        <v>85</v>
      </c>
    </row>
    <row r="35" spans="1:18" ht="15.75" customHeight="1" x14ac:dyDescent="0.2">
      <c r="A35" s="2" t="s">
        <v>5</v>
      </c>
      <c r="B35" s="4"/>
      <c r="C35" s="4">
        <f t="shared" ref="C35:K35" si="54">(C34-B34)/B34*100</f>
        <v>3.0953140344712606</v>
      </c>
      <c r="D35" s="4">
        <f t="shared" si="54"/>
        <v>3.9960316891573804</v>
      </c>
      <c r="E35" s="4">
        <f t="shared" si="54"/>
        <v>0.79973754410118969</v>
      </c>
      <c r="F35" s="4">
        <f t="shared" si="54"/>
        <v>5.1990017233743924</v>
      </c>
      <c r="G35" s="4">
        <f t="shared" si="54"/>
        <v>-0.14927057439214741</v>
      </c>
      <c r="H35" s="4">
        <f t="shared" si="54"/>
        <v>10.644086521596265</v>
      </c>
      <c r="I35" s="4">
        <f t="shared" si="54"/>
        <v>3.2361236640126267</v>
      </c>
      <c r="J35" s="4">
        <f t="shared" si="54"/>
        <v>7.8800746073484067</v>
      </c>
      <c r="K35" s="4">
        <f t="shared" si="54"/>
        <v>0.36959319243654748</v>
      </c>
      <c r="L35" s="4">
        <f>(L34-K34)/K34*100</f>
        <v>3.6690776560347573</v>
      </c>
      <c r="M35" s="4">
        <f>(M34-K34)/K34*100</f>
        <v>7.2699556021685359</v>
      </c>
      <c r="N35" s="4">
        <f>(N34-L34)/L34*100</f>
        <v>8.5612630312303768</v>
      </c>
      <c r="O35" s="27">
        <v>3.7460360653588154E-2</v>
      </c>
      <c r="P35" s="2"/>
    </row>
    <row r="36" spans="1:18" x14ac:dyDescent="0.2">
      <c r="B36" s="42" t="s">
        <v>69</v>
      </c>
      <c r="C36" s="42" t="s">
        <v>68</v>
      </c>
      <c r="D36" s="42" t="s">
        <v>67</v>
      </c>
      <c r="E36" s="42" t="s">
        <v>66</v>
      </c>
      <c r="F36" s="42" t="s">
        <v>65</v>
      </c>
      <c r="G36" s="42" t="s">
        <v>64</v>
      </c>
      <c r="H36" s="42" t="s">
        <v>77</v>
      </c>
      <c r="I36" s="42" t="s">
        <v>78</v>
      </c>
      <c r="J36" s="42" t="s">
        <v>87</v>
      </c>
      <c r="K36" s="42" t="s">
        <v>112</v>
      </c>
      <c r="L36" s="42" t="s">
        <v>117</v>
      </c>
      <c r="M36" s="42" t="s">
        <v>117</v>
      </c>
      <c r="N36" s="42" t="s">
        <v>117</v>
      </c>
    </row>
    <row r="37" spans="1:18" ht="17.5" x14ac:dyDescent="0.2">
      <c r="B37" s="7" t="s">
        <v>0</v>
      </c>
      <c r="K37" t="s">
        <v>156</v>
      </c>
    </row>
    <row r="38" spans="1:18" ht="17.5" x14ac:dyDescent="0.2">
      <c r="B38" s="7" t="s">
        <v>119</v>
      </c>
    </row>
    <row r="40" spans="1:18" x14ac:dyDescent="0.2">
      <c r="M40" t="s">
        <v>99</v>
      </c>
      <c r="N40" t="s">
        <v>99</v>
      </c>
    </row>
    <row r="42" spans="1:18" x14ac:dyDescent="0.2">
      <c r="M42" t="s">
        <v>100</v>
      </c>
      <c r="N42" t="s">
        <v>100</v>
      </c>
    </row>
    <row r="44" spans="1:18" x14ac:dyDescent="0.2">
      <c r="M44" t="s">
        <v>101</v>
      </c>
      <c r="N44" t="s">
        <v>101</v>
      </c>
    </row>
    <row r="46" spans="1:18" x14ac:dyDescent="0.2">
      <c r="M46" t="s">
        <v>102</v>
      </c>
      <c r="N46" t="s">
        <v>102</v>
      </c>
    </row>
    <row r="48" spans="1:18" x14ac:dyDescent="0.2">
      <c r="M48" t="s">
        <v>103</v>
      </c>
      <c r="N48" t="s">
        <v>103</v>
      </c>
    </row>
    <row r="50" spans="13:14" x14ac:dyDescent="0.2">
      <c r="M50" t="s">
        <v>104</v>
      </c>
      <c r="N50" t="s">
        <v>104</v>
      </c>
    </row>
    <row r="52" spans="13:14" x14ac:dyDescent="0.2">
      <c r="M52" t="s">
        <v>105</v>
      </c>
      <c r="N52" t="s">
        <v>105</v>
      </c>
    </row>
    <row r="54" spans="13:14" x14ac:dyDescent="0.2">
      <c r="M54" t="s">
        <v>106</v>
      </c>
      <c r="N54" t="s">
        <v>106</v>
      </c>
    </row>
    <row r="56" spans="13:14" x14ac:dyDescent="0.2">
      <c r="M56" t="s">
        <v>107</v>
      </c>
      <c r="N56" t="s">
        <v>107</v>
      </c>
    </row>
    <row r="58" spans="13:14" x14ac:dyDescent="0.2">
      <c r="M58" t="s">
        <v>108</v>
      </c>
      <c r="N58" t="s">
        <v>108</v>
      </c>
    </row>
    <row r="60" spans="13:14" x14ac:dyDescent="0.2">
      <c r="M60" t="s">
        <v>109</v>
      </c>
      <c r="N60" t="s">
        <v>109</v>
      </c>
    </row>
    <row r="62" spans="13:14" x14ac:dyDescent="0.2">
      <c r="M62" t="s">
        <v>110</v>
      </c>
      <c r="N62" t="s">
        <v>110</v>
      </c>
    </row>
    <row r="64" spans="13:14" x14ac:dyDescent="0.2">
      <c r="M64" t="s">
        <v>111</v>
      </c>
      <c r="N64" t="s">
        <v>111</v>
      </c>
    </row>
  </sheetData>
  <phoneticPr fontId="1"/>
  <pageMargins left="0.47244094488188981" right="0.19685039370078741" top="0.98425196850393704" bottom="0.98425196850393704" header="0.51181102362204722" footer="0.51181102362204722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2"/>
  <sheetViews>
    <sheetView zoomScale="73" zoomScaleNormal="75" workbookViewId="0">
      <pane xSplit="1" ySplit="3" topLeftCell="B39" activePane="bottomRight" state="frozen"/>
      <selection pane="topRight" activeCell="B1" sqref="B1"/>
      <selection pane="bottomLeft" activeCell="A2" sqref="A2"/>
      <selection pane="bottomRight" activeCell="A59" sqref="A59"/>
    </sheetView>
  </sheetViews>
  <sheetFormatPr defaultRowHeight="13" x14ac:dyDescent="0.2"/>
  <cols>
    <col min="1" max="1" width="36.1796875" customWidth="1"/>
    <col min="2" max="14" width="9.08984375" customWidth="1"/>
    <col min="15" max="15" width="23.453125" bestFit="1" customWidth="1"/>
    <col min="16" max="16" width="17.6328125" style="23" bestFit="1" customWidth="1"/>
  </cols>
  <sheetData>
    <row r="1" spans="1:18" ht="17.5" x14ac:dyDescent="0.2">
      <c r="A1" s="7" t="s">
        <v>51</v>
      </c>
    </row>
    <row r="2" spans="1:18" ht="19.5" customHeight="1" x14ac:dyDescent="0.2"/>
    <row r="3" spans="1:18" ht="17.5" x14ac:dyDescent="0.2">
      <c r="A3" s="2"/>
      <c r="B3" s="3" t="s">
        <v>35</v>
      </c>
      <c r="C3" s="3" t="s">
        <v>88</v>
      </c>
      <c r="D3" s="3" t="s">
        <v>89</v>
      </c>
      <c r="E3" s="3" t="s">
        <v>90</v>
      </c>
      <c r="F3" s="3" t="s">
        <v>91</v>
      </c>
      <c r="G3" s="3" t="s">
        <v>92</v>
      </c>
      <c r="H3" s="3" t="s">
        <v>93</v>
      </c>
      <c r="I3" s="3" t="s">
        <v>94</v>
      </c>
      <c r="J3" s="3" t="s">
        <v>95</v>
      </c>
      <c r="K3" s="3" t="s">
        <v>96</v>
      </c>
      <c r="L3" s="3" t="s">
        <v>97</v>
      </c>
      <c r="M3" s="3" t="s">
        <v>113</v>
      </c>
      <c r="N3" s="3" t="s">
        <v>114</v>
      </c>
      <c r="O3" s="43" t="s">
        <v>118</v>
      </c>
      <c r="P3" s="2" t="s">
        <v>116</v>
      </c>
    </row>
    <row r="4" spans="1:18" ht="14.5" x14ac:dyDescent="0.2">
      <c r="A4" s="2" t="s">
        <v>10</v>
      </c>
      <c r="B4" s="4">
        <v>570</v>
      </c>
      <c r="C4" s="4">
        <v>589</v>
      </c>
      <c r="D4" s="4">
        <v>604</v>
      </c>
      <c r="E4" s="4">
        <v>489</v>
      </c>
      <c r="F4" s="4">
        <v>517</v>
      </c>
      <c r="G4" s="4">
        <v>465</v>
      </c>
      <c r="H4" s="4">
        <v>601</v>
      </c>
      <c r="I4" s="4">
        <v>544</v>
      </c>
      <c r="J4" s="4">
        <v>682</v>
      </c>
      <c r="K4" s="4">
        <v>601</v>
      </c>
      <c r="L4" s="4">
        <v>626</v>
      </c>
      <c r="M4" s="4">
        <v>647</v>
      </c>
      <c r="N4" s="4">
        <v>681</v>
      </c>
      <c r="O4" s="26">
        <f>(N4-B4)/B4</f>
        <v>0.19473684210526315</v>
      </c>
      <c r="P4" s="30">
        <v>41</v>
      </c>
      <c r="Q4" s="22"/>
    </row>
    <row r="5" spans="1:18" ht="14.5" x14ac:dyDescent="0.2">
      <c r="A5" s="2"/>
      <c r="B5" s="4"/>
      <c r="C5" s="4">
        <f t="shared" ref="C5:J5" si="0">(C4-B4)/B4*100</f>
        <v>3.3333333333333335</v>
      </c>
      <c r="D5" s="4">
        <f t="shared" si="0"/>
        <v>2.5466893039049237</v>
      </c>
      <c r="E5" s="4">
        <f t="shared" si="0"/>
        <v>-19.039735099337747</v>
      </c>
      <c r="F5" s="4">
        <f t="shared" si="0"/>
        <v>5.7259713701431494</v>
      </c>
      <c r="G5" s="4">
        <f t="shared" si="0"/>
        <v>-10.058027079303674</v>
      </c>
      <c r="H5" s="4">
        <f t="shared" si="0"/>
        <v>29.247311827956992</v>
      </c>
      <c r="I5" s="4">
        <f t="shared" si="0"/>
        <v>-9.484193011647255</v>
      </c>
      <c r="J5" s="4">
        <f t="shared" si="0"/>
        <v>25.367647058823529</v>
      </c>
      <c r="K5" s="4">
        <f t="shared" ref="K5:N5" si="1">(K4-J4)/J4*100</f>
        <v>-11.87683284457478</v>
      </c>
      <c r="L5" s="4">
        <f t="shared" si="1"/>
        <v>4.1597337770382694</v>
      </c>
      <c r="M5" s="4">
        <f t="shared" si="1"/>
        <v>3.3546325878594248</v>
      </c>
      <c r="N5" s="4">
        <f t="shared" si="1"/>
        <v>5.2550231839258119</v>
      </c>
      <c r="O5" s="27">
        <f>POWER(N4/B4,1/(COUNT(B4:N4)-1))-1</f>
        <v>1.4937629776927253E-2</v>
      </c>
      <c r="P5" s="30"/>
      <c r="Q5" s="19"/>
      <c r="R5" t="s">
        <v>84</v>
      </c>
    </row>
    <row r="6" spans="1:18" ht="14.5" x14ac:dyDescent="0.2">
      <c r="A6" s="2" t="s">
        <v>73</v>
      </c>
      <c r="B6" s="4">
        <v>481</v>
      </c>
      <c r="C6" s="4">
        <v>455</v>
      </c>
      <c r="D6" s="4">
        <v>463</v>
      </c>
      <c r="E6" s="4">
        <v>523</v>
      </c>
      <c r="F6" s="4">
        <v>556</v>
      </c>
      <c r="G6" s="4">
        <v>375</v>
      </c>
      <c r="H6" s="4">
        <v>505</v>
      </c>
      <c r="I6" s="4">
        <v>437</v>
      </c>
      <c r="J6" s="4">
        <v>583</v>
      </c>
      <c r="K6" s="4">
        <v>483</v>
      </c>
      <c r="L6" s="4">
        <v>500</v>
      </c>
      <c r="M6" s="4">
        <v>529</v>
      </c>
      <c r="N6" s="4">
        <v>554</v>
      </c>
      <c r="O6" s="26">
        <f t="shared" ref="O6" si="2">(N6-B6)/B6</f>
        <v>0.15176715176715178</v>
      </c>
      <c r="P6" s="30">
        <v>90</v>
      </c>
      <c r="Q6" s="22"/>
    </row>
    <row r="7" spans="1:18" ht="14.5" x14ac:dyDescent="0.2">
      <c r="A7" s="2"/>
      <c r="B7" s="4"/>
      <c r="C7" s="4">
        <f t="shared" ref="C7:J7" si="3">(C6-B6)/B6*100</f>
        <v>-5.4054054054054053</v>
      </c>
      <c r="D7" s="4">
        <f t="shared" si="3"/>
        <v>1.7582417582417582</v>
      </c>
      <c r="E7" s="4">
        <f t="shared" si="3"/>
        <v>12.958963282937367</v>
      </c>
      <c r="F7" s="4">
        <f t="shared" si="3"/>
        <v>6.3097514340344159</v>
      </c>
      <c r="G7" s="4">
        <f t="shared" si="3"/>
        <v>-32.553956834532372</v>
      </c>
      <c r="H7" s="4">
        <f t="shared" si="3"/>
        <v>34.666666666666671</v>
      </c>
      <c r="I7" s="4">
        <f t="shared" si="3"/>
        <v>-13.465346534653467</v>
      </c>
      <c r="J7" s="4">
        <f t="shared" si="3"/>
        <v>33.409610983981693</v>
      </c>
      <c r="K7" s="4">
        <f t="shared" ref="K7:N7" si="4">(K6-J6)/J6*100</f>
        <v>-17.152658662092623</v>
      </c>
      <c r="L7" s="4">
        <f t="shared" si="4"/>
        <v>3.5196687370600417</v>
      </c>
      <c r="M7" s="4">
        <f t="shared" si="4"/>
        <v>5.8000000000000007</v>
      </c>
      <c r="N7" s="4">
        <f t="shared" si="4"/>
        <v>4.7258979206049148</v>
      </c>
      <c r="O7" s="27">
        <f t="shared" ref="O7" si="5">POWER(N6/B6,1/(COUNT(B6:N6)-1))-1</f>
        <v>1.184438038748814E-2</v>
      </c>
      <c r="P7" s="30"/>
      <c r="Q7" s="19"/>
    </row>
    <row r="8" spans="1:18" ht="14.5" x14ac:dyDescent="0.2">
      <c r="A8" s="2" t="s">
        <v>81</v>
      </c>
      <c r="B8" s="4">
        <v>733</v>
      </c>
      <c r="C8" s="4">
        <v>746</v>
      </c>
      <c r="D8" s="4">
        <v>800</v>
      </c>
      <c r="E8" s="4">
        <v>853</v>
      </c>
      <c r="F8" s="4">
        <v>912</v>
      </c>
      <c r="G8" s="4">
        <v>1625</v>
      </c>
      <c r="H8" s="4">
        <v>1809</v>
      </c>
      <c r="I8" s="4">
        <v>1840</v>
      </c>
      <c r="J8" s="4">
        <v>1997</v>
      </c>
      <c r="K8" s="4">
        <v>1987</v>
      </c>
      <c r="L8" s="4">
        <v>1977</v>
      </c>
      <c r="M8" s="4">
        <v>2057</v>
      </c>
      <c r="N8" s="4">
        <v>2158</v>
      </c>
      <c r="O8" s="26">
        <f t="shared" ref="O8" si="6">(N8-B8)/B8</f>
        <v>1.9440654843110505</v>
      </c>
      <c r="P8" s="30">
        <v>376</v>
      </c>
      <c r="Q8" s="22"/>
    </row>
    <row r="9" spans="1:18" ht="14.5" x14ac:dyDescent="0.2">
      <c r="A9" s="2"/>
      <c r="B9" s="4"/>
      <c r="C9" s="4">
        <f t="shared" ref="C9:J9" si="7">(C8-B8)/B8*100</f>
        <v>1.7735334242837655</v>
      </c>
      <c r="D9" s="4">
        <f t="shared" si="7"/>
        <v>7.2386058981233248</v>
      </c>
      <c r="E9" s="4">
        <f t="shared" si="7"/>
        <v>6.625</v>
      </c>
      <c r="F9" s="4">
        <f t="shared" si="7"/>
        <v>6.9167643610785463</v>
      </c>
      <c r="G9" s="4">
        <f t="shared" si="7"/>
        <v>78.179824561403507</v>
      </c>
      <c r="H9" s="4">
        <f t="shared" si="7"/>
        <v>11.323076923076924</v>
      </c>
      <c r="I9" s="4">
        <f t="shared" si="7"/>
        <v>1.7136539524599224</v>
      </c>
      <c r="J9" s="4">
        <f t="shared" si="7"/>
        <v>8.5326086956521738</v>
      </c>
      <c r="K9" s="4">
        <f t="shared" ref="K9:N9" si="8">(K8-J8)/J8*100</f>
        <v>-0.50075112669003508</v>
      </c>
      <c r="L9" s="4">
        <f t="shared" si="8"/>
        <v>-0.50327126321087068</v>
      </c>
      <c r="M9" s="4">
        <f t="shared" si="8"/>
        <v>4.046535154274153</v>
      </c>
      <c r="N9" s="4">
        <f t="shared" si="8"/>
        <v>4.9100631988332522</v>
      </c>
      <c r="O9" s="27">
        <f t="shared" ref="O9" si="9">POWER(N8/B8,1/(COUNT(B8:N8)-1))-1</f>
        <v>9.4155267479880234E-2</v>
      </c>
      <c r="P9" s="30"/>
      <c r="Q9" s="19"/>
    </row>
    <row r="10" spans="1:18" ht="14.5" x14ac:dyDescent="0.2">
      <c r="A10" s="2" t="s">
        <v>82</v>
      </c>
      <c r="B10" s="4">
        <v>708</v>
      </c>
      <c r="C10" s="4">
        <v>778</v>
      </c>
      <c r="D10" s="4">
        <v>813</v>
      </c>
      <c r="E10" s="4">
        <v>870</v>
      </c>
      <c r="F10" s="4">
        <v>938</v>
      </c>
      <c r="G10" s="4">
        <v>954</v>
      </c>
      <c r="H10" s="4">
        <v>1019</v>
      </c>
      <c r="I10" s="4">
        <v>1086</v>
      </c>
      <c r="J10" s="4">
        <v>1165</v>
      </c>
      <c r="K10" s="4">
        <v>1214</v>
      </c>
      <c r="L10" s="4">
        <v>1289</v>
      </c>
      <c r="M10" s="4">
        <v>1356</v>
      </c>
      <c r="N10" s="4">
        <v>1450</v>
      </c>
      <c r="O10" s="26">
        <f t="shared" ref="O10" si="10">(N10-B10)/B10</f>
        <v>1.0480225988700564</v>
      </c>
      <c r="P10" s="30">
        <v>134</v>
      </c>
      <c r="Q10" s="22"/>
    </row>
    <row r="11" spans="1:18" ht="14.5" x14ac:dyDescent="0.2">
      <c r="A11" s="2"/>
      <c r="B11" s="4"/>
      <c r="C11" s="4">
        <f t="shared" ref="C11:J11" si="11">(C10-B10)/B10*100</f>
        <v>9.8870056497175138</v>
      </c>
      <c r="D11" s="4">
        <f t="shared" si="11"/>
        <v>4.4987146529562985</v>
      </c>
      <c r="E11" s="4">
        <f t="shared" si="11"/>
        <v>7.0110701107011062</v>
      </c>
      <c r="F11" s="4">
        <f t="shared" si="11"/>
        <v>7.8160919540229887</v>
      </c>
      <c r="G11" s="4">
        <f t="shared" si="11"/>
        <v>1.7057569296375266</v>
      </c>
      <c r="H11" s="4">
        <f t="shared" si="11"/>
        <v>6.8134171907756809</v>
      </c>
      <c r="I11" s="4">
        <f t="shared" si="11"/>
        <v>6.5750736015701667</v>
      </c>
      <c r="J11" s="4">
        <f t="shared" si="11"/>
        <v>7.2744014732965008</v>
      </c>
      <c r="K11" s="4">
        <f t="shared" ref="K11:N11" si="12">(K10-J10)/J10*100</f>
        <v>4.2060085836909868</v>
      </c>
      <c r="L11" s="4">
        <f t="shared" si="12"/>
        <v>6.1779242174629321</v>
      </c>
      <c r="M11" s="4">
        <f t="shared" si="12"/>
        <v>5.1978277734678047</v>
      </c>
      <c r="N11" s="4">
        <f t="shared" si="12"/>
        <v>6.9321533923303837</v>
      </c>
      <c r="O11" s="27">
        <f t="shared" ref="O11" si="13">POWER(N10/B10,1/(COUNT(B10:N10)-1))-1</f>
        <v>6.1560039765206742E-2</v>
      </c>
      <c r="P11" s="30"/>
      <c r="Q11" s="19"/>
    </row>
    <row r="12" spans="1:18" ht="14.5" x14ac:dyDescent="0.2">
      <c r="A12" s="2" t="s">
        <v>71</v>
      </c>
      <c r="B12" s="4">
        <v>482</v>
      </c>
      <c r="C12" s="4">
        <v>472</v>
      </c>
      <c r="D12" s="4">
        <v>495</v>
      </c>
      <c r="E12" s="4">
        <v>410</v>
      </c>
      <c r="F12" s="4">
        <v>434</v>
      </c>
      <c r="G12" s="4">
        <v>218</v>
      </c>
      <c r="H12" s="4">
        <v>453</v>
      </c>
      <c r="I12" s="4">
        <v>247</v>
      </c>
      <c r="J12" s="4">
        <v>457</v>
      </c>
      <c r="K12" s="4">
        <v>276</v>
      </c>
      <c r="L12" s="4">
        <v>261</v>
      </c>
      <c r="M12" s="4">
        <v>270</v>
      </c>
      <c r="N12" s="4">
        <v>284</v>
      </c>
      <c r="O12" s="26">
        <f t="shared" ref="O12" si="14">(N12-B12)/B12</f>
        <v>-0.41078838174273857</v>
      </c>
      <c r="P12" s="30">
        <v>56</v>
      </c>
      <c r="Q12" s="22"/>
    </row>
    <row r="13" spans="1:18" ht="14.5" x14ac:dyDescent="0.2">
      <c r="A13" s="2"/>
      <c r="B13" s="4"/>
      <c r="C13" s="4">
        <f t="shared" ref="C13:J13" si="15">(C12-B12)/B12*100</f>
        <v>-2.0746887966804977</v>
      </c>
      <c r="D13" s="4">
        <f t="shared" si="15"/>
        <v>4.8728813559322033</v>
      </c>
      <c r="E13" s="4">
        <f t="shared" si="15"/>
        <v>-17.171717171717169</v>
      </c>
      <c r="F13" s="4">
        <f t="shared" si="15"/>
        <v>5.8536585365853666</v>
      </c>
      <c r="G13" s="4">
        <f t="shared" si="15"/>
        <v>-49.769585253456221</v>
      </c>
      <c r="H13" s="4">
        <f t="shared" si="15"/>
        <v>107.79816513761469</v>
      </c>
      <c r="I13" s="4">
        <f t="shared" si="15"/>
        <v>-45.474613686534212</v>
      </c>
      <c r="J13" s="4">
        <f t="shared" si="15"/>
        <v>85.020242914979761</v>
      </c>
      <c r="K13" s="4">
        <f t="shared" ref="K13:N13" si="16">(K12-J12)/J12*100</f>
        <v>-39.606126914660834</v>
      </c>
      <c r="L13" s="4">
        <f t="shared" si="16"/>
        <v>-5.4347826086956523</v>
      </c>
      <c r="M13" s="4">
        <f t="shared" si="16"/>
        <v>3.4482758620689653</v>
      </c>
      <c r="N13" s="4">
        <f t="shared" si="16"/>
        <v>5.1851851851851851</v>
      </c>
      <c r="O13" s="27">
        <f t="shared" ref="O13" si="17">POWER(N12/B12,1/(COUNT(B12:N12)-1))-1</f>
        <v>-4.3123383282340111E-2</v>
      </c>
      <c r="P13" s="30"/>
      <c r="Q13" s="19"/>
    </row>
    <row r="14" spans="1:18" ht="14.5" x14ac:dyDescent="0.2">
      <c r="A14" s="2" t="s">
        <v>12</v>
      </c>
      <c r="B14" s="4">
        <v>383</v>
      </c>
      <c r="C14" s="4">
        <v>433</v>
      </c>
      <c r="D14" s="4">
        <v>434</v>
      </c>
      <c r="E14" s="4">
        <v>440</v>
      </c>
      <c r="F14" s="4">
        <v>468</v>
      </c>
      <c r="G14" s="4">
        <v>412</v>
      </c>
      <c r="H14" s="4">
        <v>491</v>
      </c>
      <c r="I14" s="4">
        <v>480</v>
      </c>
      <c r="J14" s="4">
        <v>549</v>
      </c>
      <c r="K14" s="4">
        <v>525</v>
      </c>
      <c r="L14" s="4">
        <v>552</v>
      </c>
      <c r="M14" s="4">
        <v>569</v>
      </c>
      <c r="N14" s="4">
        <v>598</v>
      </c>
      <c r="O14" s="26">
        <f t="shared" ref="O14" si="18">(N14-B14)/B14</f>
        <v>0.56135770234986948</v>
      </c>
      <c r="P14" s="30">
        <v>285</v>
      </c>
      <c r="Q14" s="22"/>
    </row>
    <row r="15" spans="1:18" ht="14.5" x14ac:dyDescent="0.2">
      <c r="A15" s="2"/>
      <c r="B15" s="4"/>
      <c r="C15" s="4">
        <f t="shared" ref="C15:J15" si="19">(C14-B14)/B14*100</f>
        <v>13.054830287206268</v>
      </c>
      <c r="D15" s="4">
        <f t="shared" si="19"/>
        <v>0.23094688221709006</v>
      </c>
      <c r="E15" s="4">
        <f t="shared" si="19"/>
        <v>1.3824884792626728</v>
      </c>
      <c r="F15" s="4">
        <f t="shared" si="19"/>
        <v>6.3636363636363633</v>
      </c>
      <c r="G15" s="4">
        <f t="shared" si="19"/>
        <v>-11.965811965811966</v>
      </c>
      <c r="H15" s="4">
        <f t="shared" si="19"/>
        <v>19.174757281553397</v>
      </c>
      <c r="I15" s="4">
        <f t="shared" si="19"/>
        <v>-2.2403258655804481</v>
      </c>
      <c r="J15" s="4">
        <f t="shared" si="19"/>
        <v>14.374999999999998</v>
      </c>
      <c r="K15" s="4">
        <f t="shared" ref="K15:N15" si="20">(K14-J14)/J14*100</f>
        <v>-4.3715846994535523</v>
      </c>
      <c r="L15" s="4">
        <f t="shared" si="20"/>
        <v>5.1428571428571423</v>
      </c>
      <c r="M15" s="4">
        <f t="shared" si="20"/>
        <v>3.0797101449275366</v>
      </c>
      <c r="N15" s="4">
        <f t="shared" si="20"/>
        <v>5.0966608084358525</v>
      </c>
      <c r="O15" s="27">
        <f t="shared" ref="O15" si="21">POWER(N14/B14,1/(COUNT(B14:N14)-1))-1</f>
        <v>3.7827563413150189E-2</v>
      </c>
      <c r="P15" s="30"/>
      <c r="Q15" s="19"/>
    </row>
    <row r="16" spans="1:18" ht="14.5" x14ac:dyDescent="0.2">
      <c r="A16" s="2" t="s">
        <v>14</v>
      </c>
      <c r="B16" s="4">
        <v>351</v>
      </c>
      <c r="C16" s="4">
        <v>361</v>
      </c>
      <c r="D16" s="4">
        <v>358</v>
      </c>
      <c r="E16" s="4">
        <v>359</v>
      </c>
      <c r="F16" s="4">
        <v>381</v>
      </c>
      <c r="G16" s="4">
        <v>340</v>
      </c>
      <c r="H16" s="4">
        <v>412</v>
      </c>
      <c r="I16" s="4">
        <v>391</v>
      </c>
      <c r="J16" s="4">
        <v>451</v>
      </c>
      <c r="K16" s="4">
        <v>431</v>
      </c>
      <c r="L16" s="4">
        <v>450</v>
      </c>
      <c r="M16" s="4">
        <v>471</v>
      </c>
      <c r="N16" s="4">
        <v>490</v>
      </c>
      <c r="O16" s="26">
        <f t="shared" ref="O16" si="22">(N16-B16)/B16</f>
        <v>0.39601139601139601</v>
      </c>
      <c r="P16" s="30">
        <v>406</v>
      </c>
      <c r="Q16" s="22"/>
    </row>
    <row r="17" spans="1:17" ht="14.5" x14ac:dyDescent="0.2">
      <c r="A17" s="2"/>
      <c r="B17" s="4"/>
      <c r="C17" s="4">
        <f t="shared" ref="C17:J17" si="23">(C16-B16)/B16*100</f>
        <v>2.8490028490028489</v>
      </c>
      <c r="D17" s="4">
        <f t="shared" si="23"/>
        <v>-0.8310249307479225</v>
      </c>
      <c r="E17" s="4">
        <f t="shared" si="23"/>
        <v>0.27932960893854747</v>
      </c>
      <c r="F17" s="4">
        <f t="shared" si="23"/>
        <v>6.1281337047353759</v>
      </c>
      <c r="G17" s="4">
        <f t="shared" si="23"/>
        <v>-10.761154855643044</v>
      </c>
      <c r="H17" s="4">
        <f t="shared" si="23"/>
        <v>21.176470588235293</v>
      </c>
      <c r="I17" s="4">
        <f t="shared" si="23"/>
        <v>-5.0970873786407767</v>
      </c>
      <c r="J17" s="4">
        <f t="shared" si="23"/>
        <v>15.34526854219949</v>
      </c>
      <c r="K17" s="4">
        <f t="shared" ref="K17:N17" si="24">(K16-J16)/J16*100</f>
        <v>-4.434589800443459</v>
      </c>
      <c r="L17" s="4">
        <f t="shared" si="24"/>
        <v>4.4083526682134568</v>
      </c>
      <c r="M17" s="4">
        <f t="shared" si="24"/>
        <v>4.666666666666667</v>
      </c>
      <c r="N17" s="4">
        <f t="shared" si="24"/>
        <v>4.0339702760084926</v>
      </c>
      <c r="O17" s="27">
        <f t="shared" ref="O17" si="25">POWER(N16/B16,1/(COUNT(B16:N16)-1))-1</f>
        <v>2.8191668183648266E-2</v>
      </c>
      <c r="P17" s="30"/>
      <c r="Q17" s="19"/>
    </row>
    <row r="18" spans="1:17" ht="14.5" x14ac:dyDescent="0.2">
      <c r="A18" s="2" t="s">
        <v>83</v>
      </c>
      <c r="B18" s="4">
        <v>565</v>
      </c>
      <c r="C18" s="4">
        <v>565</v>
      </c>
      <c r="D18" s="4">
        <v>569</v>
      </c>
      <c r="E18" s="4">
        <v>550</v>
      </c>
      <c r="F18" s="4">
        <v>583</v>
      </c>
      <c r="G18" s="4">
        <v>418</v>
      </c>
      <c r="H18" s="4">
        <v>600</v>
      </c>
      <c r="I18" s="4">
        <v>474</v>
      </c>
      <c r="J18" s="4">
        <v>645</v>
      </c>
      <c r="K18" s="4">
        <v>496</v>
      </c>
      <c r="L18" s="4">
        <v>549</v>
      </c>
      <c r="M18" s="4">
        <v>564</v>
      </c>
      <c r="N18" s="4">
        <v>588</v>
      </c>
      <c r="O18" s="26">
        <f t="shared" ref="O18" si="26">(N18-B18)/B18</f>
        <v>4.0707964601769911E-2</v>
      </c>
      <c r="P18" s="30">
        <v>85</v>
      </c>
      <c r="Q18" s="22"/>
    </row>
    <row r="19" spans="1:17" ht="14.5" x14ac:dyDescent="0.2">
      <c r="A19" s="2"/>
      <c r="B19" s="4"/>
      <c r="C19" s="4">
        <f t="shared" ref="C19:J19" si="27">(C18-B18)/B18*100</f>
        <v>0</v>
      </c>
      <c r="D19" s="4">
        <f t="shared" si="27"/>
        <v>0.70796460176991149</v>
      </c>
      <c r="E19" s="4">
        <f t="shared" si="27"/>
        <v>-3.3391915641476277</v>
      </c>
      <c r="F19" s="4">
        <f t="shared" si="27"/>
        <v>6</v>
      </c>
      <c r="G19" s="4">
        <f t="shared" si="27"/>
        <v>-28.30188679245283</v>
      </c>
      <c r="H19" s="4">
        <f t="shared" si="27"/>
        <v>43.540669856459331</v>
      </c>
      <c r="I19" s="4">
        <f t="shared" si="27"/>
        <v>-21</v>
      </c>
      <c r="J19" s="4">
        <f t="shared" si="27"/>
        <v>36.075949367088604</v>
      </c>
      <c r="K19" s="4">
        <f t="shared" ref="K19:N19" si="28">(K18-J18)/J18*100</f>
        <v>-23.100775193798452</v>
      </c>
      <c r="L19" s="4">
        <f t="shared" si="28"/>
        <v>10.685483870967742</v>
      </c>
      <c r="M19" s="4">
        <f t="shared" si="28"/>
        <v>2.7322404371584699</v>
      </c>
      <c r="N19" s="4">
        <f t="shared" si="28"/>
        <v>4.2553191489361701</v>
      </c>
      <c r="O19" s="27">
        <f t="shared" ref="O19" si="29">POWER(N18/B18,1/(COUNT(B18:N18)-1))-1</f>
        <v>3.3306356779785329E-3</v>
      </c>
      <c r="P19" s="30"/>
      <c r="Q19" s="19"/>
    </row>
    <row r="20" spans="1:17" ht="14.5" x14ac:dyDescent="0.2">
      <c r="A20" s="2" t="s">
        <v>72</v>
      </c>
      <c r="B20" s="4">
        <v>491</v>
      </c>
      <c r="C20" s="4">
        <v>493</v>
      </c>
      <c r="D20" s="4">
        <v>496</v>
      </c>
      <c r="E20" s="4">
        <v>485</v>
      </c>
      <c r="F20" s="4">
        <v>522</v>
      </c>
      <c r="G20" s="4">
        <v>594</v>
      </c>
      <c r="H20" s="4">
        <v>650</v>
      </c>
      <c r="I20" s="4">
        <v>650</v>
      </c>
      <c r="J20" s="4">
        <v>703</v>
      </c>
      <c r="K20" s="4">
        <v>704</v>
      </c>
      <c r="L20" s="4">
        <v>720</v>
      </c>
      <c r="M20" s="4">
        <v>741</v>
      </c>
      <c r="N20" s="4">
        <v>779</v>
      </c>
      <c r="O20" s="26">
        <f t="shared" ref="O20" si="30">(N20-B20)/B20</f>
        <v>0.5865580448065173</v>
      </c>
      <c r="P20" s="30">
        <v>31</v>
      </c>
      <c r="Q20" s="22"/>
    </row>
    <row r="21" spans="1:17" ht="14.5" x14ac:dyDescent="0.2">
      <c r="A21" s="2"/>
      <c r="B21" s="4"/>
      <c r="C21" s="4">
        <f t="shared" ref="C21:J21" si="31">(C20-B20)/B20*100</f>
        <v>0.40733197556008144</v>
      </c>
      <c r="D21" s="4">
        <f t="shared" si="31"/>
        <v>0.6085192697768762</v>
      </c>
      <c r="E21" s="4">
        <f t="shared" si="31"/>
        <v>-2.217741935483871</v>
      </c>
      <c r="F21" s="4">
        <f t="shared" si="31"/>
        <v>7.6288659793814437</v>
      </c>
      <c r="G21" s="4">
        <f t="shared" si="31"/>
        <v>13.793103448275861</v>
      </c>
      <c r="H21" s="4">
        <f t="shared" si="31"/>
        <v>9.4276094276094273</v>
      </c>
      <c r="I21" s="4">
        <f t="shared" si="31"/>
        <v>0</v>
      </c>
      <c r="J21" s="4">
        <f t="shared" si="31"/>
        <v>8.1538461538461533</v>
      </c>
      <c r="K21" s="4">
        <f t="shared" ref="K21:N21" si="32">(K20-J20)/J20*100</f>
        <v>0.14224751066856331</v>
      </c>
      <c r="L21" s="4">
        <f t="shared" si="32"/>
        <v>2.2727272727272729</v>
      </c>
      <c r="M21" s="4">
        <f t="shared" si="32"/>
        <v>2.9166666666666665</v>
      </c>
      <c r="N21" s="4">
        <f t="shared" si="32"/>
        <v>5.1282051282051277</v>
      </c>
      <c r="O21" s="27">
        <f t="shared" ref="O21" si="33">POWER(N20/B20,1/(COUNT(B20:N20)-1))-1</f>
        <v>3.9213222309394391E-2</v>
      </c>
      <c r="P21" s="30"/>
      <c r="Q21" s="19"/>
    </row>
    <row r="22" spans="1:17" ht="14.5" x14ac:dyDescent="0.2">
      <c r="A22" s="2" t="s">
        <v>80</v>
      </c>
      <c r="B22" s="4">
        <v>827</v>
      </c>
      <c r="C22" s="4">
        <v>751</v>
      </c>
      <c r="D22" s="4">
        <v>804</v>
      </c>
      <c r="E22" s="4">
        <v>940</v>
      </c>
      <c r="F22" s="4">
        <v>1002</v>
      </c>
      <c r="G22" s="4">
        <v>920</v>
      </c>
      <c r="H22" s="4">
        <v>1142</v>
      </c>
      <c r="I22" s="4">
        <v>1120</v>
      </c>
      <c r="J22" s="4">
        <v>1300</v>
      </c>
      <c r="K22" s="4">
        <v>1215</v>
      </c>
      <c r="L22" s="4">
        <v>1263</v>
      </c>
      <c r="M22" s="4">
        <v>1324</v>
      </c>
      <c r="N22" s="4">
        <v>1436</v>
      </c>
      <c r="O22" s="26">
        <f t="shared" ref="O22" si="34">(N22-B22)/B22</f>
        <v>0.73639661426844016</v>
      </c>
      <c r="P22" s="30">
        <v>10</v>
      </c>
      <c r="Q22" s="35"/>
    </row>
    <row r="23" spans="1:17" ht="14.5" x14ac:dyDescent="0.2">
      <c r="A23" s="2"/>
      <c r="B23" s="4"/>
      <c r="C23" s="4">
        <f t="shared" ref="C23:J23" si="35">(C22-B22)/B22*100</f>
        <v>-9.1898428053204348</v>
      </c>
      <c r="D23" s="4">
        <f t="shared" si="35"/>
        <v>7.057256990679095</v>
      </c>
      <c r="E23" s="4">
        <f t="shared" si="35"/>
        <v>16.915422885572141</v>
      </c>
      <c r="F23" s="4">
        <f t="shared" si="35"/>
        <v>6.5957446808510634</v>
      </c>
      <c r="G23" s="4">
        <f t="shared" si="35"/>
        <v>-8.1836327345309385</v>
      </c>
      <c r="H23" s="4">
        <f t="shared" si="35"/>
        <v>24.130434782608695</v>
      </c>
      <c r="I23" s="4">
        <f t="shared" si="35"/>
        <v>-1.9264448336252189</v>
      </c>
      <c r="J23" s="4">
        <f t="shared" si="35"/>
        <v>16.071428571428573</v>
      </c>
      <c r="K23" s="4">
        <f t="shared" ref="K23:N23" si="36">(K22-J22)/J22*100</f>
        <v>-6.5384615384615392</v>
      </c>
      <c r="L23" s="4">
        <f t="shared" si="36"/>
        <v>3.9506172839506171</v>
      </c>
      <c r="M23" s="4">
        <f t="shared" si="36"/>
        <v>4.8297703879651621</v>
      </c>
      <c r="N23" s="4">
        <f t="shared" si="36"/>
        <v>8.4592145015105746</v>
      </c>
      <c r="O23" s="27">
        <f t="shared" ref="O23" si="37">POWER(N22/B22,1/(COUNT(B22:N22)-1))-1</f>
        <v>4.7058011682423739E-2</v>
      </c>
      <c r="P23" s="30"/>
      <c r="Q23" s="19"/>
    </row>
    <row r="24" spans="1:17" ht="14.5" x14ac:dyDescent="0.2">
      <c r="A24" s="2" t="s">
        <v>15</v>
      </c>
      <c r="B24" s="4">
        <v>295</v>
      </c>
      <c r="C24" s="4">
        <v>278</v>
      </c>
      <c r="D24" s="4">
        <v>300</v>
      </c>
      <c r="E24" s="4">
        <v>340</v>
      </c>
      <c r="F24" s="4">
        <v>359</v>
      </c>
      <c r="G24" s="4">
        <v>293</v>
      </c>
      <c r="H24" s="4">
        <v>392</v>
      </c>
      <c r="I24" s="4">
        <v>329</v>
      </c>
      <c r="J24" s="4">
        <v>429</v>
      </c>
      <c r="K24" s="4">
        <v>365</v>
      </c>
      <c r="L24" s="4">
        <v>374</v>
      </c>
      <c r="M24" s="4">
        <v>383</v>
      </c>
      <c r="N24" s="4">
        <v>404</v>
      </c>
      <c r="O24" s="26">
        <f t="shared" ref="O24" si="38">(N24-B24)/B24</f>
        <v>0.36949152542372882</v>
      </c>
      <c r="P24" s="30">
        <v>51</v>
      </c>
      <c r="Q24" s="22"/>
    </row>
    <row r="25" spans="1:17" ht="14.5" x14ac:dyDescent="0.2">
      <c r="A25" s="2"/>
      <c r="B25" s="4"/>
      <c r="C25" s="4">
        <f t="shared" ref="C25:J25" si="39">(C24-B24)/B24*100</f>
        <v>-5.7627118644067794</v>
      </c>
      <c r="D25" s="4">
        <f t="shared" si="39"/>
        <v>7.9136690647482011</v>
      </c>
      <c r="E25" s="4">
        <f t="shared" si="39"/>
        <v>13.333333333333334</v>
      </c>
      <c r="F25" s="4">
        <f t="shared" si="39"/>
        <v>5.5882352941176476</v>
      </c>
      <c r="G25" s="4">
        <f t="shared" si="39"/>
        <v>-18.384401114206128</v>
      </c>
      <c r="H25" s="4">
        <f t="shared" si="39"/>
        <v>33.788395904436861</v>
      </c>
      <c r="I25" s="4">
        <f t="shared" si="39"/>
        <v>-16.071428571428573</v>
      </c>
      <c r="J25" s="4">
        <f t="shared" si="39"/>
        <v>30.3951367781155</v>
      </c>
      <c r="K25" s="4">
        <f t="shared" ref="K25:N25" si="40">(K24-J24)/J24*100</f>
        <v>-14.918414918414918</v>
      </c>
      <c r="L25" s="4">
        <f t="shared" si="40"/>
        <v>2.4657534246575343</v>
      </c>
      <c r="M25" s="4">
        <f t="shared" si="40"/>
        <v>2.4064171122994651</v>
      </c>
      <c r="N25" s="4">
        <f t="shared" si="40"/>
        <v>5.4830287206266322</v>
      </c>
      <c r="O25" s="27">
        <f t="shared" ref="O25" si="41">POWER(N24/B24,1/(COUNT(B24:N24)-1))-1</f>
        <v>2.6549618094530381E-2</v>
      </c>
      <c r="P25" s="30"/>
      <c r="Q25" s="19"/>
    </row>
    <row r="26" spans="1:17" ht="14.5" x14ac:dyDescent="0.2">
      <c r="A26" s="2" t="s">
        <v>13</v>
      </c>
      <c r="B26" s="4">
        <v>404</v>
      </c>
      <c r="C26" s="4">
        <v>426</v>
      </c>
      <c r="D26" s="4">
        <v>417</v>
      </c>
      <c r="E26" s="4">
        <v>406</v>
      </c>
      <c r="F26" s="4">
        <v>429</v>
      </c>
      <c r="G26" s="4">
        <v>371</v>
      </c>
      <c r="H26" s="4">
        <v>446</v>
      </c>
      <c r="I26" s="4">
        <v>424</v>
      </c>
      <c r="J26" s="4">
        <v>478</v>
      </c>
      <c r="K26" s="4">
        <v>440</v>
      </c>
      <c r="L26" s="4">
        <v>473</v>
      </c>
      <c r="M26" s="4">
        <v>489</v>
      </c>
      <c r="N26" s="4">
        <v>507</v>
      </c>
      <c r="O26" s="26">
        <f t="shared" ref="O26" si="42">(N26-B26)/B26</f>
        <v>0.25495049504950495</v>
      </c>
      <c r="P26" s="37">
        <v>188</v>
      </c>
      <c r="Q26" s="22"/>
    </row>
    <row r="27" spans="1:17" ht="14.5" x14ac:dyDescent="0.2">
      <c r="A27" s="2"/>
      <c r="B27" s="4"/>
      <c r="C27" s="4">
        <f t="shared" ref="C27:J27" si="43">(C26-B26)/B26*100</f>
        <v>5.4455445544554459</v>
      </c>
      <c r="D27" s="4">
        <f t="shared" si="43"/>
        <v>-2.112676056338028</v>
      </c>
      <c r="E27" s="4">
        <f t="shared" si="43"/>
        <v>-2.6378896882494005</v>
      </c>
      <c r="F27" s="4">
        <f t="shared" si="43"/>
        <v>5.6650246305418719</v>
      </c>
      <c r="G27" s="4">
        <f t="shared" si="43"/>
        <v>-13.519813519813519</v>
      </c>
      <c r="H27" s="4">
        <f t="shared" si="43"/>
        <v>20.215633423180591</v>
      </c>
      <c r="I27" s="4">
        <f t="shared" si="43"/>
        <v>-4.9327354260089686</v>
      </c>
      <c r="J27" s="4">
        <f t="shared" si="43"/>
        <v>12.735849056603774</v>
      </c>
      <c r="K27" s="4">
        <f t="shared" ref="K27:N27" si="44">(K26-J26)/J26*100</f>
        <v>-7.9497907949790791</v>
      </c>
      <c r="L27" s="4">
        <f t="shared" si="44"/>
        <v>7.5</v>
      </c>
      <c r="M27" s="4">
        <f t="shared" si="44"/>
        <v>3.382663847780127</v>
      </c>
      <c r="N27" s="4">
        <f t="shared" si="44"/>
        <v>3.6809815950920246</v>
      </c>
      <c r="O27" s="27">
        <f t="shared" ref="O27" si="45">POWER(N26/B26,1/(COUNT(B26:N26)-1))-1</f>
        <v>1.9104883827639085E-2</v>
      </c>
      <c r="P27" s="30"/>
      <c r="Q27" s="19"/>
    </row>
    <row r="28" spans="1:17" ht="14.5" x14ac:dyDescent="0.2">
      <c r="A28" s="2" t="s">
        <v>8</v>
      </c>
      <c r="B28" s="4">
        <v>619</v>
      </c>
      <c r="C28" s="4">
        <v>620</v>
      </c>
      <c r="D28" s="4">
        <v>674</v>
      </c>
      <c r="E28" s="4">
        <v>708</v>
      </c>
      <c r="F28" s="4">
        <v>751</v>
      </c>
      <c r="G28" s="4">
        <v>736</v>
      </c>
      <c r="H28" s="4">
        <v>832</v>
      </c>
      <c r="I28" s="4">
        <v>869</v>
      </c>
      <c r="J28" s="4">
        <v>961</v>
      </c>
      <c r="K28" s="4">
        <v>966</v>
      </c>
      <c r="L28" s="4">
        <v>1015</v>
      </c>
      <c r="M28" s="4">
        <v>1059</v>
      </c>
      <c r="N28" s="4">
        <v>1105</v>
      </c>
      <c r="O28" s="26">
        <f t="shared" ref="O28" si="46">(N28-B28)/B28</f>
        <v>0.78513731825525035</v>
      </c>
      <c r="P28" s="30">
        <v>87</v>
      </c>
      <c r="Q28" s="22"/>
    </row>
    <row r="29" spans="1:17" ht="14.5" x14ac:dyDescent="0.2">
      <c r="A29" s="2"/>
      <c r="B29" s="4"/>
      <c r="C29" s="4">
        <f t="shared" ref="C29:J29" si="47">(C28-B28)/B28*100</f>
        <v>0.16155088852988692</v>
      </c>
      <c r="D29" s="4">
        <f t="shared" si="47"/>
        <v>8.7096774193548381</v>
      </c>
      <c r="E29" s="4">
        <f t="shared" si="47"/>
        <v>5.0445103857566762</v>
      </c>
      <c r="F29" s="4">
        <f t="shared" si="47"/>
        <v>6.0734463276836159</v>
      </c>
      <c r="G29" s="4">
        <f t="shared" si="47"/>
        <v>-1.9973368841544608</v>
      </c>
      <c r="H29" s="4">
        <f t="shared" si="47"/>
        <v>13.043478260869565</v>
      </c>
      <c r="I29" s="4">
        <f t="shared" si="47"/>
        <v>4.447115384615385</v>
      </c>
      <c r="J29" s="4">
        <f t="shared" si="47"/>
        <v>10.586881472957423</v>
      </c>
      <c r="K29" s="4">
        <f t="shared" ref="K29:N29" si="48">(K28-J28)/J28*100</f>
        <v>0.52029136316337155</v>
      </c>
      <c r="L29" s="4">
        <f t="shared" si="48"/>
        <v>5.0724637681159424</v>
      </c>
      <c r="M29" s="4">
        <f t="shared" si="48"/>
        <v>4.3349753694581281</v>
      </c>
      <c r="N29" s="4">
        <f t="shared" si="48"/>
        <v>4.3437204910292726</v>
      </c>
      <c r="O29" s="27">
        <f t="shared" ref="O29" si="49">POWER(N28/B28,1/(COUNT(B28:N28)-1))-1</f>
        <v>4.9476300626915437E-2</v>
      </c>
      <c r="P29" s="30"/>
      <c r="Q29" s="19"/>
    </row>
    <row r="30" spans="1:17" ht="14.5" x14ac:dyDescent="0.2">
      <c r="A30" s="2" t="s">
        <v>6</v>
      </c>
      <c r="B30" s="4">
        <v>795</v>
      </c>
      <c r="C30" s="4">
        <v>774</v>
      </c>
      <c r="D30" s="4">
        <v>812</v>
      </c>
      <c r="E30" s="4">
        <v>918</v>
      </c>
      <c r="F30" s="4">
        <v>981</v>
      </c>
      <c r="G30" s="4">
        <v>892</v>
      </c>
      <c r="H30" s="4">
        <v>1015</v>
      </c>
      <c r="I30" s="4">
        <v>1023</v>
      </c>
      <c r="J30" s="4">
        <v>1170</v>
      </c>
      <c r="K30" s="4">
        <v>1136</v>
      </c>
      <c r="L30" s="4">
        <v>1189</v>
      </c>
      <c r="M30" s="4">
        <v>1240</v>
      </c>
      <c r="N30" s="4">
        <v>1312</v>
      </c>
      <c r="O30" s="26">
        <f t="shared" ref="O30" si="50">(N30-B30)/B30</f>
        <v>0.650314465408805</v>
      </c>
      <c r="P30" s="30">
        <v>111</v>
      </c>
      <c r="Q30" s="22"/>
    </row>
    <row r="31" spans="1:17" ht="14.5" x14ac:dyDescent="0.2">
      <c r="A31" s="2"/>
      <c r="B31" s="4"/>
      <c r="C31" s="4">
        <f t="shared" ref="C31:J31" si="51">(C30-B30)/B30*100</f>
        <v>-2.6415094339622645</v>
      </c>
      <c r="D31" s="4">
        <f t="shared" si="51"/>
        <v>4.909560723514212</v>
      </c>
      <c r="E31" s="4">
        <f t="shared" si="51"/>
        <v>13.054187192118228</v>
      </c>
      <c r="F31" s="4">
        <f t="shared" si="51"/>
        <v>6.8627450980392162</v>
      </c>
      <c r="G31" s="4">
        <f t="shared" si="51"/>
        <v>-9.0723751274209992</v>
      </c>
      <c r="H31" s="4">
        <f t="shared" si="51"/>
        <v>13.789237668161435</v>
      </c>
      <c r="I31" s="4">
        <f t="shared" si="51"/>
        <v>0.78817733990147776</v>
      </c>
      <c r="J31" s="4">
        <f t="shared" si="51"/>
        <v>14.369501466275661</v>
      </c>
      <c r="K31" s="4">
        <f t="shared" ref="K31:N31" si="52">(K30-J30)/J30*100</f>
        <v>-2.9059829059829059</v>
      </c>
      <c r="L31" s="4">
        <f t="shared" si="52"/>
        <v>4.665492957746479</v>
      </c>
      <c r="M31" s="4">
        <f t="shared" si="52"/>
        <v>4.2893187552565184</v>
      </c>
      <c r="N31" s="4">
        <f t="shared" si="52"/>
        <v>5.806451612903226</v>
      </c>
      <c r="O31" s="27">
        <f t="shared" ref="O31" si="53">POWER(N30/B30,1/(COUNT(B30:N30)-1))-1</f>
        <v>4.263082098241755E-2</v>
      </c>
      <c r="P31" s="30"/>
      <c r="Q31" s="19"/>
    </row>
    <row r="32" spans="1:17" ht="14.5" x14ac:dyDescent="0.2">
      <c r="A32" s="2" t="s">
        <v>9</v>
      </c>
      <c r="B32" s="4">
        <v>549</v>
      </c>
      <c r="C32" s="4">
        <v>581</v>
      </c>
      <c r="D32" s="4">
        <v>602</v>
      </c>
      <c r="E32" s="4">
        <v>654</v>
      </c>
      <c r="F32" s="4">
        <v>698</v>
      </c>
      <c r="G32" s="4">
        <v>731</v>
      </c>
      <c r="H32" s="4">
        <v>835</v>
      </c>
      <c r="I32" s="4">
        <v>841</v>
      </c>
      <c r="J32" s="4">
        <v>910</v>
      </c>
      <c r="K32" s="4">
        <v>942</v>
      </c>
      <c r="L32" s="4">
        <v>991</v>
      </c>
      <c r="M32" s="4">
        <v>1049</v>
      </c>
      <c r="N32" s="4">
        <v>1107</v>
      </c>
      <c r="O32" s="26">
        <f t="shared" ref="O32" si="54">(N32-B32)/B32</f>
        <v>1.0163934426229508</v>
      </c>
      <c r="P32" s="36">
        <v>38</v>
      </c>
      <c r="Q32" s="22"/>
    </row>
    <row r="33" spans="1:18" ht="14.5" x14ac:dyDescent="0.2">
      <c r="A33" s="2"/>
      <c r="B33" s="4"/>
      <c r="C33" s="4">
        <f t="shared" ref="C33:J33" si="55">(C32-B32)/B32*100</f>
        <v>5.8287795992714022</v>
      </c>
      <c r="D33" s="4">
        <f t="shared" si="55"/>
        <v>3.6144578313253009</v>
      </c>
      <c r="E33" s="4">
        <f t="shared" si="55"/>
        <v>8.6378737541528228</v>
      </c>
      <c r="F33" s="4">
        <f t="shared" si="55"/>
        <v>6.7278287461773694</v>
      </c>
      <c r="G33" s="4">
        <f t="shared" si="55"/>
        <v>4.7277936962750715</v>
      </c>
      <c r="H33" s="4">
        <f t="shared" si="55"/>
        <v>14.227086183310533</v>
      </c>
      <c r="I33" s="4">
        <f t="shared" si="55"/>
        <v>0.71856287425149701</v>
      </c>
      <c r="J33" s="4">
        <f t="shared" si="55"/>
        <v>8.2045184304399523</v>
      </c>
      <c r="K33" s="4">
        <f t="shared" ref="K33:N33" si="56">(K32-J32)/J32*100</f>
        <v>3.5164835164835164</v>
      </c>
      <c r="L33" s="4">
        <f t="shared" si="56"/>
        <v>5.2016985138004248</v>
      </c>
      <c r="M33" s="4">
        <f t="shared" si="56"/>
        <v>5.8526740665993948</v>
      </c>
      <c r="N33" s="4">
        <f t="shared" si="56"/>
        <v>5.5290753098188752</v>
      </c>
      <c r="O33" s="27">
        <f t="shared" ref="O33" si="57">POWER(N32/B32,1/(COUNT(B32:N32)-1))-1</f>
        <v>6.018406675739163E-2</v>
      </c>
      <c r="P33" s="30"/>
      <c r="Q33" s="19"/>
    </row>
    <row r="34" spans="1:18" ht="14.5" x14ac:dyDescent="0.2">
      <c r="A34" s="2" t="s">
        <v>18</v>
      </c>
      <c r="B34" s="4">
        <v>775</v>
      </c>
      <c r="C34" s="4">
        <v>818</v>
      </c>
      <c r="D34" s="4">
        <v>847</v>
      </c>
      <c r="E34" s="4">
        <v>847</v>
      </c>
      <c r="F34" s="4">
        <v>912</v>
      </c>
      <c r="G34" s="4">
        <v>873</v>
      </c>
      <c r="H34" s="4">
        <v>938</v>
      </c>
      <c r="I34" s="4">
        <v>950</v>
      </c>
      <c r="J34" s="4">
        <v>1100</v>
      </c>
      <c r="K34" s="4">
        <v>1029</v>
      </c>
      <c r="L34" s="4">
        <v>1105</v>
      </c>
      <c r="M34" s="4">
        <v>1146</v>
      </c>
      <c r="N34" s="4">
        <v>1209</v>
      </c>
      <c r="O34" s="26">
        <f t="shared" ref="O34" si="58">(N34-B34)/B34</f>
        <v>0.56000000000000005</v>
      </c>
      <c r="P34" s="30">
        <v>44</v>
      </c>
      <c r="Q34" s="22"/>
    </row>
    <row r="35" spans="1:18" ht="14.5" x14ac:dyDescent="0.2">
      <c r="A35" s="2"/>
      <c r="B35" s="4"/>
      <c r="C35" s="4">
        <f t="shared" ref="C35:J35" si="59">(C34-B34)/B34*100</f>
        <v>5.5483870967741931</v>
      </c>
      <c r="D35" s="4">
        <f t="shared" si="59"/>
        <v>3.5452322738386304</v>
      </c>
      <c r="E35" s="4">
        <f t="shared" si="59"/>
        <v>0</v>
      </c>
      <c r="F35" s="4">
        <f t="shared" si="59"/>
        <v>7.674144037780402</v>
      </c>
      <c r="G35" s="4">
        <f t="shared" si="59"/>
        <v>-4.2763157894736841</v>
      </c>
      <c r="H35" s="4">
        <f t="shared" si="59"/>
        <v>7.4455899198167241</v>
      </c>
      <c r="I35" s="4">
        <f t="shared" si="59"/>
        <v>1.279317697228145</v>
      </c>
      <c r="J35" s="4">
        <f t="shared" si="59"/>
        <v>15.789473684210526</v>
      </c>
      <c r="K35" s="4">
        <f t="shared" ref="K35:N35" si="60">(K34-J34)/J34*100</f>
        <v>-6.4545454545454541</v>
      </c>
      <c r="L35" s="4">
        <f t="shared" si="60"/>
        <v>7.3858114674441202</v>
      </c>
      <c r="M35" s="4">
        <f t="shared" si="60"/>
        <v>3.7104072398190047</v>
      </c>
      <c r="N35" s="4">
        <f t="shared" si="60"/>
        <v>5.4973821989528799</v>
      </c>
      <c r="O35" s="27">
        <f t="shared" ref="O35" si="61">POWER(N34/B34,1/(COUNT(B34:N34)-1))-1</f>
        <v>3.7752328527622669E-2</v>
      </c>
      <c r="P35" s="30"/>
      <c r="Q35" s="19"/>
    </row>
    <row r="36" spans="1:18" ht="14.5" x14ac:dyDescent="0.2">
      <c r="A36" s="2" t="s">
        <v>70</v>
      </c>
      <c r="B36" s="4">
        <v>713</v>
      </c>
      <c r="C36" s="4">
        <v>721</v>
      </c>
      <c r="D36" s="4">
        <v>758</v>
      </c>
      <c r="E36" s="4">
        <v>780</v>
      </c>
      <c r="F36" s="4">
        <v>834</v>
      </c>
      <c r="G36" s="4">
        <v>838</v>
      </c>
      <c r="H36" s="4">
        <v>963</v>
      </c>
      <c r="I36" s="4">
        <v>1006</v>
      </c>
      <c r="J36" s="4">
        <v>1101</v>
      </c>
      <c r="K36" s="4">
        <v>1110</v>
      </c>
      <c r="L36" s="4">
        <v>1147</v>
      </c>
      <c r="M36" s="4">
        <v>1205</v>
      </c>
      <c r="N36" s="4">
        <v>1266</v>
      </c>
      <c r="O36" s="26">
        <f t="shared" ref="O36" si="62">(N36-B36)/B36</f>
        <v>0.7755960729312763</v>
      </c>
      <c r="P36" s="30">
        <v>252</v>
      </c>
      <c r="Q36" s="22"/>
    </row>
    <row r="37" spans="1:18" ht="15" thickBot="1" x14ac:dyDescent="0.25">
      <c r="A37" s="2"/>
      <c r="B37" s="4"/>
      <c r="C37" s="4">
        <f t="shared" ref="C37:J37" si="63">(C36-B36)/B36*100</f>
        <v>1.1220196353436185</v>
      </c>
      <c r="D37" s="4">
        <f t="shared" si="63"/>
        <v>5.1317614424410536</v>
      </c>
      <c r="E37" s="4">
        <f t="shared" si="63"/>
        <v>2.9023746701846966</v>
      </c>
      <c r="F37" s="4">
        <f t="shared" si="63"/>
        <v>6.9230769230769234</v>
      </c>
      <c r="G37" s="4">
        <f t="shared" si="63"/>
        <v>0.47961630695443641</v>
      </c>
      <c r="H37" s="4">
        <f t="shared" si="63"/>
        <v>14.916467780429594</v>
      </c>
      <c r="I37" s="4">
        <f t="shared" si="63"/>
        <v>4.46521287642783</v>
      </c>
      <c r="J37" s="4">
        <f t="shared" si="63"/>
        <v>9.4433399602385677</v>
      </c>
      <c r="K37" s="4">
        <f t="shared" ref="K37:N37" si="64">(K36-J36)/J36*100</f>
        <v>0.81743869209809261</v>
      </c>
      <c r="L37" s="4">
        <f t="shared" si="64"/>
        <v>3.3333333333333335</v>
      </c>
      <c r="M37" s="4">
        <f t="shared" si="64"/>
        <v>5.0566695727986044</v>
      </c>
      <c r="N37" s="4">
        <f t="shared" si="64"/>
        <v>5.0622406639004147</v>
      </c>
      <c r="O37" s="27">
        <f t="shared" ref="O37" si="65">POWER(N36/B36,1/(COUNT(B36:N36)-1))-1</f>
        <v>4.9007712741401921E-2</v>
      </c>
      <c r="P37" s="30"/>
    </row>
    <row r="38" spans="1:18" ht="15" thickTop="1" x14ac:dyDescent="0.2">
      <c r="A38" s="5" t="s">
        <v>1</v>
      </c>
      <c r="B38" s="6">
        <f t="shared" ref="B38:N38" si="66">(B22*$P4+B8*$P6+B30*$P22+B34*$P8+B10*$P30+B36*$P34+B28*$P10+B32*$P36+B18*$P28+B12*$P32+B20*$P18+B4*$P12+B6*$P20+B26*$P26+B14*$P14+B16*$P16+B24*$P24)/$P38</f>
        <v>537.93260393873084</v>
      </c>
      <c r="C38" s="6">
        <f t="shared" si="66"/>
        <v>560.67177242888408</v>
      </c>
      <c r="D38" s="6">
        <f t="shared" si="66"/>
        <v>577.04814004376362</v>
      </c>
      <c r="E38" s="6">
        <f t="shared" si="66"/>
        <v>589.32428884026262</v>
      </c>
      <c r="F38" s="6">
        <f t="shared" si="66"/>
        <v>629.3330415754923</v>
      </c>
      <c r="G38" s="6">
        <f t="shared" si="66"/>
        <v>621.31115973741794</v>
      </c>
      <c r="H38" s="6">
        <f t="shared" si="66"/>
        <v>715.48402625820574</v>
      </c>
      <c r="I38" s="6">
        <f t="shared" si="66"/>
        <v>706.37199124726476</v>
      </c>
      <c r="J38" s="6">
        <f t="shared" si="66"/>
        <v>803.06258205689278</v>
      </c>
      <c r="K38" s="6">
        <f t="shared" si="66"/>
        <v>772.59781181619257</v>
      </c>
      <c r="L38" s="6">
        <f t="shared" si="66"/>
        <v>811.30284463894964</v>
      </c>
      <c r="M38" s="6">
        <f t="shared" si="66"/>
        <v>845.64551422319471</v>
      </c>
      <c r="N38" s="6">
        <f t="shared" si="66"/>
        <v>889.82538293216635</v>
      </c>
      <c r="O38" s="28">
        <f>(N38-B38)/B38</f>
        <v>0.65415774470051491</v>
      </c>
      <c r="P38" s="29">
        <f>SUM(P4:P37)</f>
        <v>2285</v>
      </c>
      <c r="R38" t="s">
        <v>85</v>
      </c>
    </row>
    <row r="39" spans="1:18" ht="15.75" customHeight="1" x14ac:dyDescent="0.2">
      <c r="A39" s="2" t="s">
        <v>5</v>
      </c>
      <c r="B39" s="4"/>
      <c r="C39" s="4">
        <f t="shared" ref="C39:K39" si="67">(C38-B38)/B38*100</f>
        <v>4.2271407837445718</v>
      </c>
      <c r="D39" s="4">
        <f t="shared" si="67"/>
        <v>2.9208475297294778</v>
      </c>
      <c r="E39" s="4">
        <f t="shared" si="67"/>
        <v>2.1274046209676669</v>
      </c>
      <c r="F39" s="4">
        <f t="shared" si="67"/>
        <v>6.7889196988577067</v>
      </c>
      <c r="G39" s="4">
        <f t="shared" si="67"/>
        <v>-1.2746640185921481</v>
      </c>
      <c r="H39" s="4">
        <f t="shared" si="67"/>
        <v>15.157118143602583</v>
      </c>
      <c r="I39" s="4">
        <f t="shared" si="67"/>
        <v>-1.2735483500022418</v>
      </c>
      <c r="J39" s="4">
        <f t="shared" si="67"/>
        <v>13.688338723467531</v>
      </c>
      <c r="K39" s="4">
        <f t="shared" si="67"/>
        <v>-3.7935736169739678</v>
      </c>
      <c r="L39" s="4">
        <f>(L38-J38)/J38*100</f>
        <v>1.0261046606045303</v>
      </c>
      <c r="M39" s="4">
        <f>(M38-K38)/K38*100</f>
        <v>9.4548161138697076</v>
      </c>
      <c r="N39" s="4">
        <f>(N38-L38)/L38*100</f>
        <v>9.6785730275802528</v>
      </c>
      <c r="O39" s="27">
        <f>POWER(N38/B38,1/(COUNT(B38:N38)-1))-1</f>
        <v>4.2832946636958358E-2</v>
      </c>
      <c r="P39" s="30"/>
    </row>
    <row r="40" spans="1:18" x14ac:dyDescent="0.2">
      <c r="B40" s="42" t="s">
        <v>69</v>
      </c>
      <c r="C40" s="42" t="s">
        <v>68</v>
      </c>
      <c r="D40" s="42" t="s">
        <v>67</v>
      </c>
      <c r="E40" s="42" t="s">
        <v>66</v>
      </c>
      <c r="F40" s="42" t="s">
        <v>65</v>
      </c>
      <c r="G40" s="42" t="s">
        <v>64</v>
      </c>
      <c r="H40" s="42" t="s">
        <v>77</v>
      </c>
      <c r="I40" s="42" t="s">
        <v>78</v>
      </c>
      <c r="J40" s="42" t="s">
        <v>87</v>
      </c>
      <c r="K40" s="42" t="s">
        <v>112</v>
      </c>
      <c r="L40" s="42" t="s">
        <v>117</v>
      </c>
      <c r="M40" s="42" t="s">
        <v>117</v>
      </c>
      <c r="N40" s="42" t="s">
        <v>117</v>
      </c>
    </row>
    <row r="41" spans="1:18" ht="17.5" x14ac:dyDescent="0.2">
      <c r="B41" s="7" t="s">
        <v>0</v>
      </c>
    </row>
    <row r="42" spans="1:18" ht="17.5" x14ac:dyDescent="0.2">
      <c r="B42" s="7" t="s">
        <v>120</v>
      </c>
    </row>
  </sheetData>
  <phoneticPr fontId="1"/>
  <pageMargins left="0.47244094488188981" right="0.19685039370078741" top="0.98425196850393704" bottom="0.98425196850393704" header="0.51181102362204722" footer="0.51181102362204722"/>
  <pageSetup paperSize="9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38"/>
  <sheetViews>
    <sheetView zoomScale="75" zoomScaleNormal="75" workbookViewId="0">
      <pane xSplit="1" ySplit="3" topLeftCell="B28" activePane="bottomRight" state="frozen"/>
      <selection pane="topRight" activeCell="B1" sqref="B1"/>
      <selection pane="bottomLeft" activeCell="A2" sqref="A2"/>
      <selection pane="bottomRight" activeCell="AK35" sqref="AK35"/>
    </sheetView>
  </sheetViews>
  <sheetFormatPr defaultRowHeight="13" x14ac:dyDescent="0.2"/>
  <cols>
    <col min="1" max="1" width="32.81640625" customWidth="1"/>
    <col min="2" max="18" width="9.08984375" customWidth="1"/>
    <col min="19" max="21" width="9" customWidth="1"/>
    <col min="22" max="36" width="9.08984375" customWidth="1"/>
    <col min="37" max="37" width="24" style="25" bestFit="1" customWidth="1"/>
    <col min="38" max="38" width="18.36328125" style="23" bestFit="1" customWidth="1"/>
  </cols>
  <sheetData>
    <row r="1" spans="1:39" ht="17.5" x14ac:dyDescent="0.2">
      <c r="A1" s="7" t="s">
        <v>34</v>
      </c>
    </row>
    <row r="2" spans="1:39" ht="19.5" customHeight="1" x14ac:dyDescent="0.2"/>
    <row r="3" spans="1:39" ht="17.5" x14ac:dyDescent="0.2">
      <c r="A3" s="2"/>
      <c r="B3" s="3" t="s">
        <v>48</v>
      </c>
      <c r="C3" s="3" t="s">
        <v>46</v>
      </c>
      <c r="D3" s="3" t="s">
        <v>124</v>
      </c>
      <c r="E3" s="3" t="s">
        <v>125</v>
      </c>
      <c r="F3" s="3" t="s">
        <v>126</v>
      </c>
      <c r="G3" s="3" t="s">
        <v>127</v>
      </c>
      <c r="H3" s="3" t="s">
        <v>128</v>
      </c>
      <c r="I3" s="3" t="s">
        <v>129</v>
      </c>
      <c r="J3" s="3" t="s">
        <v>130</v>
      </c>
      <c r="K3" s="3" t="s">
        <v>131</v>
      </c>
      <c r="L3" s="3" t="s">
        <v>4</v>
      </c>
      <c r="M3" s="3" t="s">
        <v>2</v>
      </c>
      <c r="N3" s="3" t="s">
        <v>132</v>
      </c>
      <c r="O3" s="3" t="s">
        <v>133</v>
      </c>
      <c r="P3" s="3" t="s">
        <v>134</v>
      </c>
      <c r="Q3" s="3" t="s">
        <v>135</v>
      </c>
      <c r="R3" s="3" t="s">
        <v>136</v>
      </c>
      <c r="S3" s="3" t="s">
        <v>137</v>
      </c>
      <c r="T3" s="3" t="s">
        <v>138</v>
      </c>
      <c r="U3" s="3" t="s">
        <v>139</v>
      </c>
      <c r="V3" s="3" t="s">
        <v>140</v>
      </c>
      <c r="W3" s="3" t="s">
        <v>141</v>
      </c>
      <c r="X3" s="3" t="s">
        <v>142</v>
      </c>
      <c r="Y3" s="3" t="s">
        <v>143</v>
      </c>
      <c r="Z3" s="3" t="s">
        <v>144</v>
      </c>
      <c r="AA3" s="3" t="s">
        <v>145</v>
      </c>
      <c r="AB3" s="3" t="s">
        <v>146</v>
      </c>
      <c r="AC3" s="3" t="s">
        <v>147</v>
      </c>
      <c r="AD3" s="3" t="s">
        <v>148</v>
      </c>
      <c r="AE3" s="3" t="s">
        <v>149</v>
      </c>
      <c r="AF3" s="3" t="s">
        <v>150</v>
      </c>
      <c r="AG3" s="3" t="s">
        <v>151</v>
      </c>
      <c r="AH3" s="3" t="s">
        <v>152</v>
      </c>
      <c r="AI3" s="3" t="s">
        <v>153</v>
      </c>
      <c r="AJ3" s="3" t="s">
        <v>154</v>
      </c>
      <c r="AK3" s="45" t="s">
        <v>122</v>
      </c>
      <c r="AL3" s="31" t="s">
        <v>121</v>
      </c>
    </row>
    <row r="4" spans="1:39" ht="14.5" x14ac:dyDescent="0.2">
      <c r="A4" s="2" t="s">
        <v>32</v>
      </c>
      <c r="B4" s="4">
        <v>201.01</v>
      </c>
      <c r="C4" s="4">
        <v>244.58</v>
      </c>
      <c r="D4" s="4">
        <v>257.97000000000003</v>
      </c>
      <c r="E4" s="4">
        <v>296.45999999999998</v>
      </c>
      <c r="F4" s="4">
        <v>306.86</v>
      </c>
      <c r="G4" s="4">
        <v>321.57</v>
      </c>
      <c r="H4" s="4">
        <v>377.51</v>
      </c>
      <c r="I4" s="4">
        <v>441.87</v>
      </c>
      <c r="J4" s="4">
        <v>439.56</v>
      </c>
      <c r="K4" s="4">
        <v>465.3</v>
      </c>
      <c r="L4" s="4">
        <v>504.55</v>
      </c>
      <c r="M4" s="4">
        <v>529.22</v>
      </c>
      <c r="N4" s="4">
        <v>572.89</v>
      </c>
      <c r="O4" s="4">
        <v>630.29</v>
      </c>
      <c r="P4" s="4">
        <v>714</v>
      </c>
      <c r="Q4" s="4">
        <v>799</v>
      </c>
      <c r="R4" s="4">
        <v>890</v>
      </c>
      <c r="S4" s="4">
        <v>898</v>
      </c>
      <c r="T4" s="4">
        <v>1034</v>
      </c>
      <c r="U4" s="4">
        <v>1089</v>
      </c>
      <c r="V4" s="4">
        <v>1110</v>
      </c>
      <c r="W4" s="4">
        <v>1103</v>
      </c>
      <c r="X4" s="4">
        <v>1317</v>
      </c>
      <c r="Y4" s="4">
        <v>1441</v>
      </c>
      <c r="Z4" s="4">
        <v>1422</v>
      </c>
      <c r="AA4" s="4">
        <v>1466</v>
      </c>
      <c r="AB4" s="4">
        <v>1660</v>
      </c>
      <c r="AC4" s="4">
        <v>1828</v>
      </c>
      <c r="AD4" s="4">
        <v>1969</v>
      </c>
      <c r="AE4" s="4">
        <v>2137</v>
      </c>
      <c r="AF4" s="4">
        <v>2314</v>
      </c>
      <c r="AG4" s="4">
        <v>2409</v>
      </c>
      <c r="AH4" s="4">
        <v>2504</v>
      </c>
      <c r="AI4" s="4">
        <v>2605</v>
      </c>
      <c r="AJ4" s="4">
        <v>2700</v>
      </c>
      <c r="AK4" s="26">
        <f>(AJ4-B4)/B4</f>
        <v>12.432167553853041</v>
      </c>
      <c r="AL4" s="39">
        <v>98</v>
      </c>
      <c r="AM4" s="18"/>
    </row>
    <row r="5" spans="1:39" ht="14.5" x14ac:dyDescent="0.2">
      <c r="A5" s="2"/>
      <c r="B5" s="4"/>
      <c r="C5" s="4">
        <f t="shared" ref="C5:AG5" si="0">(C4-B4)/B4*100</f>
        <v>21.675538530421385</v>
      </c>
      <c r="D5" s="4">
        <f t="shared" si="0"/>
        <v>5.474691307547638</v>
      </c>
      <c r="E5" s="4">
        <f t="shared" si="0"/>
        <v>14.920339574369093</v>
      </c>
      <c r="F5" s="4">
        <f t="shared" si="0"/>
        <v>3.5080617958578002</v>
      </c>
      <c r="G5" s="4">
        <f t="shared" si="0"/>
        <v>4.7937170044971573</v>
      </c>
      <c r="H5" s="4">
        <f t="shared" si="0"/>
        <v>17.395901358957612</v>
      </c>
      <c r="I5" s="4">
        <f t="shared" si="0"/>
        <v>17.048555005165429</v>
      </c>
      <c r="J5" s="4">
        <f t="shared" si="0"/>
        <v>-0.52277819268110581</v>
      </c>
      <c r="K5" s="4">
        <f t="shared" si="0"/>
        <v>5.8558558558558582</v>
      </c>
      <c r="L5" s="4">
        <f t="shared" si="0"/>
        <v>8.435418009886094</v>
      </c>
      <c r="M5" s="4">
        <f t="shared" si="0"/>
        <v>4.8895054999504541</v>
      </c>
      <c r="N5" s="4">
        <f t="shared" si="0"/>
        <v>8.2517667510676009</v>
      </c>
      <c r="O5" s="4">
        <f t="shared" si="0"/>
        <v>10.019375447293545</v>
      </c>
      <c r="P5" s="4">
        <f t="shared" si="0"/>
        <v>13.28118802456013</v>
      </c>
      <c r="Q5" s="4">
        <f t="shared" si="0"/>
        <v>11.904761904761903</v>
      </c>
      <c r="R5" s="4">
        <f t="shared" si="0"/>
        <v>11.389236545682103</v>
      </c>
      <c r="S5" s="4">
        <f t="shared" si="0"/>
        <v>0.89887640449438211</v>
      </c>
      <c r="T5" s="4">
        <f t="shared" si="0"/>
        <v>15.144766146993319</v>
      </c>
      <c r="U5" s="4">
        <f t="shared" si="0"/>
        <v>5.3191489361702127</v>
      </c>
      <c r="V5" s="4">
        <f t="shared" si="0"/>
        <v>1.9283746556473829</v>
      </c>
      <c r="W5" s="4">
        <f t="shared" si="0"/>
        <v>-0.63063063063063063</v>
      </c>
      <c r="X5" s="4">
        <f t="shared" si="0"/>
        <v>19.401631912964643</v>
      </c>
      <c r="Y5" s="4">
        <f t="shared" si="0"/>
        <v>9.4153378891419894</v>
      </c>
      <c r="Z5" s="4">
        <f t="shared" si="0"/>
        <v>-1.31852879944483</v>
      </c>
      <c r="AA5" s="4">
        <f t="shared" si="0"/>
        <v>3.0942334739803097</v>
      </c>
      <c r="AB5" s="4">
        <f t="shared" si="0"/>
        <v>13.233287858117325</v>
      </c>
      <c r="AC5" s="4">
        <f t="shared" si="0"/>
        <v>10.120481927710843</v>
      </c>
      <c r="AD5" s="4">
        <f t="shared" si="0"/>
        <v>7.7133479212253828</v>
      </c>
      <c r="AE5" s="4">
        <f t="shared" si="0"/>
        <v>8.5322498730319953</v>
      </c>
      <c r="AF5" s="4">
        <f t="shared" si="0"/>
        <v>8.2826392138511942</v>
      </c>
      <c r="AG5" s="4">
        <f t="shared" si="0"/>
        <v>4.1054451166810715</v>
      </c>
      <c r="AH5" s="4">
        <f>(AH4-AF4)/AF4*100</f>
        <v>8.210890233362143</v>
      </c>
      <c r="AI5" s="4">
        <f>(AI4-AG4)/AG4*100</f>
        <v>8.1361560813615608</v>
      </c>
      <c r="AJ5" s="4">
        <f>(AJ4-AH4)/AH4*100</f>
        <v>7.8274760383386583</v>
      </c>
      <c r="AK5" s="32">
        <f>POWER(AJ4/B4,1/(COUNT(B4:AJ4)-1))-1</f>
        <v>7.9395908860962816E-2</v>
      </c>
      <c r="AL5" s="31"/>
    </row>
    <row r="6" spans="1:39" ht="14.5" x14ac:dyDescent="0.2">
      <c r="A6" s="2" t="s">
        <v>23</v>
      </c>
      <c r="B6" s="38">
        <v>414.06</v>
      </c>
      <c r="C6" s="38">
        <v>497.41</v>
      </c>
      <c r="D6" s="38">
        <v>530.79999999999995</v>
      </c>
      <c r="E6" s="38">
        <v>680.86</v>
      </c>
      <c r="F6" s="38">
        <v>627.45000000000005</v>
      </c>
      <c r="G6" s="38">
        <v>771.32</v>
      </c>
      <c r="H6" s="38">
        <v>1007.22</v>
      </c>
      <c r="I6" s="38">
        <v>1084.32</v>
      </c>
      <c r="J6" s="38">
        <v>1087.53</v>
      </c>
      <c r="K6" s="38">
        <v>1109.2</v>
      </c>
      <c r="L6" s="38">
        <v>1052.71</v>
      </c>
      <c r="M6" s="38">
        <v>1083.9100000000001</v>
      </c>
      <c r="N6" s="38">
        <v>1249.42</v>
      </c>
      <c r="O6" s="38">
        <v>1357.23</v>
      </c>
      <c r="P6" s="38">
        <v>1602</v>
      </c>
      <c r="Q6" s="38">
        <v>1235</v>
      </c>
      <c r="R6" s="38">
        <v>1724</v>
      </c>
      <c r="S6" s="38">
        <v>1426</v>
      </c>
      <c r="T6" s="38">
        <v>1671</v>
      </c>
      <c r="U6" s="38">
        <v>1781</v>
      </c>
      <c r="V6" s="38">
        <v>1921</v>
      </c>
      <c r="W6" s="38">
        <v>2008</v>
      </c>
      <c r="X6" s="38">
        <v>2162</v>
      </c>
      <c r="Y6" s="38">
        <v>2322</v>
      </c>
      <c r="Z6" s="38">
        <v>2234</v>
      </c>
      <c r="AA6" s="38">
        <v>1882</v>
      </c>
      <c r="AB6" s="4">
        <v>2223</v>
      </c>
      <c r="AC6" s="4">
        <v>2481</v>
      </c>
      <c r="AD6" s="4">
        <v>2653</v>
      </c>
      <c r="AE6" s="4">
        <v>2134</v>
      </c>
      <c r="AF6" s="4">
        <v>2243</v>
      </c>
      <c r="AG6" s="4">
        <v>2417</v>
      </c>
      <c r="AH6" s="4">
        <v>2532</v>
      </c>
      <c r="AI6" s="4">
        <v>2627</v>
      </c>
      <c r="AJ6" s="4">
        <v>2693</v>
      </c>
      <c r="AK6" s="26">
        <f t="shared" ref="AK6" si="1">(AJ6-B6)/B6</f>
        <v>5.5038883253634738</v>
      </c>
      <c r="AL6" s="39">
        <v>12</v>
      </c>
      <c r="AM6" s="18"/>
    </row>
    <row r="7" spans="1:39" ht="14.5" x14ac:dyDescent="0.2">
      <c r="A7" s="2"/>
      <c r="B7" s="4"/>
      <c r="C7" s="4">
        <f>(C6-B6)/B6*100</f>
        <v>20.129932859971991</v>
      </c>
      <c r="D7" s="4">
        <f>(D6-C6)/C6*100</f>
        <v>6.7127721597876864</v>
      </c>
      <c r="E7" s="4">
        <f>(E6-D6)/D6*100</f>
        <v>28.270535041446887</v>
      </c>
      <c r="F7" s="4">
        <f>(F6-E6)/E6*100</f>
        <v>-7.8444907910583632</v>
      </c>
      <c r="G7" s="4">
        <f>(G6-F6)/F6*100</f>
        <v>22.929317077057931</v>
      </c>
      <c r="H7" s="4">
        <f t="shared" ref="H7:U7" si="2">(H6-G6)/G6*100</f>
        <v>30.5839340351605</v>
      </c>
      <c r="I7" s="4">
        <f t="shared" si="2"/>
        <v>7.6547328289747929</v>
      </c>
      <c r="J7" s="4">
        <f t="shared" si="2"/>
        <v>0.29603806994245574</v>
      </c>
      <c r="K7" s="4">
        <f t="shared" si="2"/>
        <v>1.9925887101965072</v>
      </c>
      <c r="L7" s="4">
        <f t="shared" si="2"/>
        <v>-5.0928597187161921</v>
      </c>
      <c r="M7" s="4">
        <f t="shared" si="2"/>
        <v>2.9637791984497195</v>
      </c>
      <c r="N7" s="4">
        <f t="shared" si="2"/>
        <v>15.26971796551374</v>
      </c>
      <c r="O7" s="4">
        <f t="shared" si="2"/>
        <v>8.6288037649469302</v>
      </c>
      <c r="P7" s="4">
        <f t="shared" si="2"/>
        <v>18.034526204106893</v>
      </c>
      <c r="Q7" s="4">
        <f t="shared" si="2"/>
        <v>-22.908863920099876</v>
      </c>
      <c r="R7" s="4">
        <f t="shared" si="2"/>
        <v>39.595141700404859</v>
      </c>
      <c r="S7" s="4">
        <f t="shared" si="2"/>
        <v>-17.28538283062645</v>
      </c>
      <c r="T7" s="4">
        <f t="shared" si="2"/>
        <v>17.180925666199158</v>
      </c>
      <c r="U7" s="4">
        <f t="shared" si="2"/>
        <v>6.5828845002992216</v>
      </c>
      <c r="V7" s="4">
        <f t="shared" ref="V7:AG7" si="3">(V6-U6)/U6*100</f>
        <v>7.860752386299831</v>
      </c>
      <c r="W7" s="4">
        <f t="shared" si="3"/>
        <v>4.5288912024986985</v>
      </c>
      <c r="X7" s="4">
        <f t="shared" si="3"/>
        <v>7.6693227091633469</v>
      </c>
      <c r="Y7" s="4">
        <f t="shared" si="3"/>
        <v>7.4005550416281221</v>
      </c>
      <c r="Z7" s="4">
        <f t="shared" si="3"/>
        <v>-3.7898363479758825</v>
      </c>
      <c r="AA7" s="4">
        <f t="shared" si="3"/>
        <v>-15.75649059982095</v>
      </c>
      <c r="AB7" s="4">
        <f t="shared" si="3"/>
        <v>18.119022316684376</v>
      </c>
      <c r="AC7" s="4">
        <f t="shared" si="3"/>
        <v>11.605937921727396</v>
      </c>
      <c r="AD7" s="4">
        <f t="shared" si="3"/>
        <v>6.9326884320838378</v>
      </c>
      <c r="AE7" s="4">
        <f t="shared" si="3"/>
        <v>-19.562759140595549</v>
      </c>
      <c r="AF7" s="4">
        <f t="shared" si="3"/>
        <v>5.1077788191190248</v>
      </c>
      <c r="AG7" s="4">
        <f t="shared" si="3"/>
        <v>7.7574676772180124</v>
      </c>
      <c r="AH7" s="4">
        <f>(AH6-AF6)/AF6*100</f>
        <v>12.884529647793133</v>
      </c>
      <c r="AI7" s="4">
        <f>(AI6-AG6)/AG6*100</f>
        <v>8.6884567645841955</v>
      </c>
      <c r="AJ7" s="4">
        <f>(AJ6-AH6)/AH6*100</f>
        <v>6.3586097946287516</v>
      </c>
      <c r="AK7" s="32">
        <f t="shared" ref="AK7" si="4">POWER(AJ6/B6,1/(COUNT(B6:AJ6)-1))-1</f>
        <v>5.6615202921290297E-2</v>
      </c>
      <c r="AL7" s="33"/>
      <c r="AM7" s="19"/>
    </row>
    <row r="8" spans="1:39" ht="14.5" x14ac:dyDescent="0.2">
      <c r="A8" s="2" t="s">
        <v>22</v>
      </c>
      <c r="B8" s="4">
        <v>376.12</v>
      </c>
      <c r="C8" s="4">
        <v>446.3</v>
      </c>
      <c r="D8" s="4">
        <v>472.29</v>
      </c>
      <c r="E8" s="4">
        <v>548.79</v>
      </c>
      <c r="F8" s="4">
        <v>558.1</v>
      </c>
      <c r="G8" s="4">
        <v>646.96</v>
      </c>
      <c r="H8" s="4">
        <v>717.43</v>
      </c>
      <c r="I8" s="4">
        <v>824.05</v>
      </c>
      <c r="J8" s="4">
        <v>891.4</v>
      </c>
      <c r="K8" s="4">
        <v>931.11</v>
      </c>
      <c r="L8" s="4">
        <v>996.45</v>
      </c>
      <c r="M8" s="4">
        <v>1064.33</v>
      </c>
      <c r="N8" s="4">
        <v>1097.01</v>
      </c>
      <c r="O8" s="4">
        <v>1175.68</v>
      </c>
      <c r="P8" s="4">
        <v>1377</v>
      </c>
      <c r="Q8" s="4">
        <v>1494</v>
      </c>
      <c r="R8" s="4">
        <v>1548</v>
      </c>
      <c r="S8" s="4">
        <v>1676</v>
      </c>
      <c r="T8" s="4">
        <v>1810</v>
      </c>
      <c r="U8" s="4">
        <v>1980</v>
      </c>
      <c r="V8" s="4">
        <v>2035</v>
      </c>
      <c r="W8" s="4">
        <v>2167</v>
      </c>
      <c r="X8" s="4">
        <v>2281</v>
      </c>
      <c r="Y8" s="4">
        <v>2653</v>
      </c>
      <c r="Z8" s="4">
        <v>2520</v>
      </c>
      <c r="AA8" s="4">
        <v>2595</v>
      </c>
      <c r="AB8" s="4">
        <v>3129</v>
      </c>
      <c r="AC8" s="4">
        <v>3364</v>
      </c>
      <c r="AD8" s="4">
        <v>3570</v>
      </c>
      <c r="AE8" s="4">
        <v>3823</v>
      </c>
      <c r="AF8" s="4">
        <v>4073</v>
      </c>
      <c r="AG8" s="4">
        <v>4171</v>
      </c>
      <c r="AH8" s="4">
        <v>4372</v>
      </c>
      <c r="AI8" s="4">
        <v>4446</v>
      </c>
      <c r="AJ8" s="4">
        <v>4542</v>
      </c>
      <c r="AK8" s="26">
        <f t="shared" ref="AK8" si="5">(AJ8-B8)/B8</f>
        <v>11.075933212804424</v>
      </c>
      <c r="AL8" s="39">
        <v>342</v>
      </c>
      <c r="AM8" s="18"/>
    </row>
    <row r="9" spans="1:39" ht="14.5" x14ac:dyDescent="0.2">
      <c r="A9" s="2"/>
      <c r="B9" s="4"/>
      <c r="C9" s="4">
        <f>(C8-B8)/B8*100</f>
        <v>18.658938636605342</v>
      </c>
      <c r="D9" s="4">
        <f>(D8-C8)/C8*100</f>
        <v>5.8234371498991733</v>
      </c>
      <c r="E9" s="4">
        <f>(E8-D8)/D8*100</f>
        <v>16.197675157212718</v>
      </c>
      <c r="F9" s="4">
        <f>(F8-E8)/E8*100</f>
        <v>1.6964594835911844</v>
      </c>
      <c r="G9" s="4">
        <f>(G8-F8)/F8*100</f>
        <v>15.921877799677478</v>
      </c>
      <c r="H9" s="4">
        <f t="shared" ref="H9:U9" si="6">(H8-G8)/G8*100</f>
        <v>10.892481760850734</v>
      </c>
      <c r="I9" s="4">
        <f t="shared" si="6"/>
        <v>14.861380204340493</v>
      </c>
      <c r="J9" s="4">
        <f t="shared" si="6"/>
        <v>8.173047751956803</v>
      </c>
      <c r="K9" s="4">
        <f t="shared" si="6"/>
        <v>4.4547902176351855</v>
      </c>
      <c r="L9" s="4">
        <f t="shared" si="6"/>
        <v>7.0174308083899888</v>
      </c>
      <c r="M9" s="4">
        <f t="shared" si="6"/>
        <v>6.8121832505394027</v>
      </c>
      <c r="N9" s="4">
        <f t="shared" si="6"/>
        <v>3.0704762620615846</v>
      </c>
      <c r="O9" s="4">
        <f t="shared" si="6"/>
        <v>7.1713111092879798</v>
      </c>
      <c r="P9" s="4">
        <f t="shared" si="6"/>
        <v>17.123707131192152</v>
      </c>
      <c r="Q9" s="4">
        <f t="shared" si="6"/>
        <v>8.4967320261437909</v>
      </c>
      <c r="R9" s="4">
        <f t="shared" si="6"/>
        <v>3.6144578313253009</v>
      </c>
      <c r="S9" s="4">
        <f t="shared" si="6"/>
        <v>8.2687338501292</v>
      </c>
      <c r="T9" s="4">
        <f t="shared" si="6"/>
        <v>7.9952267303102618</v>
      </c>
      <c r="U9" s="4">
        <f t="shared" si="6"/>
        <v>9.3922651933701662</v>
      </c>
      <c r="V9" s="4">
        <f t="shared" ref="V9:AG9" si="7">(V8-U8)/U8*100</f>
        <v>2.7777777777777777</v>
      </c>
      <c r="W9" s="4">
        <f t="shared" si="7"/>
        <v>6.4864864864864868</v>
      </c>
      <c r="X9" s="4">
        <f t="shared" si="7"/>
        <v>5.2607291185971388</v>
      </c>
      <c r="Y9" s="4">
        <f t="shared" si="7"/>
        <v>16.308636562911005</v>
      </c>
      <c r="Z9" s="4">
        <f t="shared" si="7"/>
        <v>-5.0131926121372032</v>
      </c>
      <c r="AA9" s="4">
        <f t="shared" si="7"/>
        <v>2.9761904761904758</v>
      </c>
      <c r="AB9" s="4">
        <f t="shared" si="7"/>
        <v>20.578034682080926</v>
      </c>
      <c r="AC9" s="4">
        <f t="shared" si="7"/>
        <v>7.5103867050175772</v>
      </c>
      <c r="AD9" s="4">
        <f t="shared" si="7"/>
        <v>6.1236623067776454</v>
      </c>
      <c r="AE9" s="4">
        <f t="shared" si="7"/>
        <v>7.0868347338935571</v>
      </c>
      <c r="AF9" s="4">
        <f t="shared" si="7"/>
        <v>6.5393669892754387</v>
      </c>
      <c r="AG9" s="4">
        <f t="shared" si="7"/>
        <v>2.4060888779769214</v>
      </c>
      <c r="AH9" s="4">
        <f>(AH8-AF8)/AF8*100</f>
        <v>7.3410262705622396</v>
      </c>
      <c r="AI9" s="4">
        <f>(AI8-AG8)/AG8*100</f>
        <v>6.5931431311436111</v>
      </c>
      <c r="AJ9" s="4">
        <f>(AJ8-AH8)/AH8*100</f>
        <v>3.8883806038426352</v>
      </c>
      <c r="AK9" s="32">
        <f t="shared" ref="AK9" si="8">POWER(AJ8/B8,1/(COUNT(B8:AJ8)-1))-1</f>
        <v>7.6022114625808879E-2</v>
      </c>
      <c r="AL9" s="33"/>
      <c r="AM9" s="19"/>
    </row>
    <row r="10" spans="1:39" ht="14.5" x14ac:dyDescent="0.2">
      <c r="A10" s="2" t="s">
        <v>26</v>
      </c>
      <c r="B10" s="4">
        <v>295</v>
      </c>
      <c r="C10" s="4">
        <v>347.24</v>
      </c>
      <c r="D10" s="4">
        <v>374.82</v>
      </c>
      <c r="E10" s="4">
        <v>437</v>
      </c>
      <c r="F10" s="4">
        <v>454.33</v>
      </c>
      <c r="G10" s="4">
        <v>503.2</v>
      </c>
      <c r="H10" s="4">
        <v>562.71</v>
      </c>
      <c r="I10" s="4">
        <v>612.78</v>
      </c>
      <c r="J10" s="4">
        <v>644.47</v>
      </c>
      <c r="K10" s="4">
        <v>720.01</v>
      </c>
      <c r="L10" s="4">
        <v>756.24</v>
      </c>
      <c r="M10" s="4">
        <v>790.28</v>
      </c>
      <c r="N10" s="4">
        <v>819.61</v>
      </c>
      <c r="O10" s="4">
        <v>900.62</v>
      </c>
      <c r="P10" s="4">
        <v>1048</v>
      </c>
      <c r="Q10" s="4">
        <v>1109</v>
      </c>
      <c r="R10" s="4">
        <v>1238</v>
      </c>
      <c r="S10" s="4">
        <v>1179</v>
      </c>
      <c r="T10" s="4">
        <v>1491</v>
      </c>
      <c r="U10" s="4">
        <v>1581</v>
      </c>
      <c r="V10" s="4">
        <v>1695</v>
      </c>
      <c r="W10" s="4">
        <v>1731</v>
      </c>
      <c r="X10" s="4">
        <v>1781</v>
      </c>
      <c r="Y10" s="4">
        <v>1970</v>
      </c>
      <c r="Z10" s="4">
        <v>1938</v>
      </c>
      <c r="AA10" s="4">
        <v>1810</v>
      </c>
      <c r="AB10" s="4">
        <v>2306</v>
      </c>
      <c r="AC10" s="4">
        <v>2355</v>
      </c>
      <c r="AD10" s="4">
        <v>2541</v>
      </c>
      <c r="AE10" s="4">
        <v>2663</v>
      </c>
      <c r="AF10" s="4">
        <v>2831</v>
      </c>
      <c r="AG10" s="4">
        <v>2933</v>
      </c>
      <c r="AH10" s="4">
        <v>3264</v>
      </c>
      <c r="AI10" s="4">
        <v>3224</v>
      </c>
      <c r="AJ10" s="4">
        <v>3422</v>
      </c>
      <c r="AK10" s="26">
        <f t="shared" ref="AK10" si="9">(AJ10-B10)/B10</f>
        <v>10.6</v>
      </c>
      <c r="AL10" s="39">
        <v>27</v>
      </c>
      <c r="AM10" s="18"/>
    </row>
    <row r="11" spans="1:39" ht="14.5" x14ac:dyDescent="0.2">
      <c r="A11" s="2"/>
      <c r="B11" s="4"/>
      <c r="C11" s="4">
        <f>(C10-B10)/B10*100</f>
        <v>17.70847457627119</v>
      </c>
      <c r="D11" s="4">
        <f>(D10-C10)/C10*100</f>
        <v>7.942633337173131</v>
      </c>
      <c r="E11" s="4">
        <f>(E10-D10)/D10*100</f>
        <v>16.589296195507178</v>
      </c>
      <c r="F11" s="4">
        <f>(F10-E10)/E10*100</f>
        <v>3.9656750572082347</v>
      </c>
      <c r="G11" s="4">
        <f>(G10-F10)/F10*100</f>
        <v>10.756498580327076</v>
      </c>
      <c r="H11" s="4">
        <f t="shared" ref="H11:U11" si="10">(H10-G10)/G10*100</f>
        <v>11.826311605723379</v>
      </c>
      <c r="I11" s="4">
        <f t="shared" si="10"/>
        <v>8.8980114090739324</v>
      </c>
      <c r="J11" s="4">
        <f t="shared" si="10"/>
        <v>5.1715134305950023</v>
      </c>
      <c r="K11" s="4">
        <f t="shared" si="10"/>
        <v>11.721259329371415</v>
      </c>
      <c r="L11" s="4">
        <f t="shared" si="10"/>
        <v>5.0318745572978179</v>
      </c>
      <c r="M11" s="4">
        <f t="shared" si="10"/>
        <v>4.5012165450121611</v>
      </c>
      <c r="N11" s="4">
        <f t="shared" si="10"/>
        <v>3.7113428152047425</v>
      </c>
      <c r="O11" s="4">
        <f t="shared" si="10"/>
        <v>9.8839692048657284</v>
      </c>
      <c r="P11" s="4">
        <f t="shared" si="10"/>
        <v>16.364282383247094</v>
      </c>
      <c r="Q11" s="4">
        <f t="shared" si="10"/>
        <v>5.8206106870229011</v>
      </c>
      <c r="R11" s="4">
        <f t="shared" si="10"/>
        <v>11.632100991884581</v>
      </c>
      <c r="S11" s="4">
        <f t="shared" si="10"/>
        <v>-4.765751211631664</v>
      </c>
      <c r="T11" s="4">
        <f t="shared" si="10"/>
        <v>26.463104325699742</v>
      </c>
      <c r="U11" s="4">
        <f t="shared" si="10"/>
        <v>6.0362173038229372</v>
      </c>
      <c r="V11" s="4">
        <f t="shared" ref="V11:AG11" si="11">(V10-U10)/U10*100</f>
        <v>7.2106261859582546</v>
      </c>
      <c r="W11" s="4">
        <f t="shared" si="11"/>
        <v>2.1238938053097343</v>
      </c>
      <c r="X11" s="4">
        <f t="shared" si="11"/>
        <v>2.8885037550548818</v>
      </c>
      <c r="Y11" s="4">
        <f t="shared" si="11"/>
        <v>10.612015721504772</v>
      </c>
      <c r="Z11" s="4">
        <f t="shared" si="11"/>
        <v>-1.6243654822335025</v>
      </c>
      <c r="AA11" s="4">
        <f t="shared" si="11"/>
        <v>-6.6047471620227034</v>
      </c>
      <c r="AB11" s="4">
        <f t="shared" si="11"/>
        <v>27.403314917127069</v>
      </c>
      <c r="AC11" s="4">
        <f t="shared" si="11"/>
        <v>2.12489158716392</v>
      </c>
      <c r="AD11" s="4">
        <f t="shared" si="11"/>
        <v>7.8980891719745223</v>
      </c>
      <c r="AE11" s="4">
        <f t="shared" si="11"/>
        <v>4.8012593467138922</v>
      </c>
      <c r="AF11" s="4">
        <f t="shared" si="11"/>
        <v>6.3086744273375892</v>
      </c>
      <c r="AG11" s="4">
        <f t="shared" si="11"/>
        <v>3.6029671494171667</v>
      </c>
      <c r="AH11" s="4">
        <f>(AH10-AF10)/AF10*100</f>
        <v>15.294948781349346</v>
      </c>
      <c r="AI11" s="4">
        <f>(AI10-AG10)/AG10*100</f>
        <v>9.9215819979543127</v>
      </c>
      <c r="AJ11" s="4">
        <f>(AJ10-AH10)/AH10*100</f>
        <v>4.840686274509804</v>
      </c>
      <c r="AK11" s="32">
        <f t="shared" ref="AK11" si="12">POWER(AJ10/B10,1/(COUNT(B10:AJ10)-1))-1</f>
        <v>7.4750331930509617E-2</v>
      </c>
      <c r="AL11" s="33"/>
      <c r="AM11" s="19"/>
    </row>
    <row r="12" spans="1:39" ht="14.5" x14ac:dyDescent="0.2">
      <c r="A12" s="2" t="s">
        <v>19</v>
      </c>
      <c r="B12" s="4">
        <v>638.61</v>
      </c>
      <c r="C12" s="4">
        <v>805.38</v>
      </c>
      <c r="D12" s="4">
        <v>914.24</v>
      </c>
      <c r="E12" s="4">
        <v>1042.3699999999999</v>
      </c>
      <c r="F12" s="4">
        <v>1106.33</v>
      </c>
      <c r="G12" s="4">
        <v>1020</v>
      </c>
      <c r="H12" s="4">
        <v>1236.26</v>
      </c>
      <c r="I12" s="4">
        <v>1359.22</v>
      </c>
      <c r="J12" s="4">
        <v>1577.13</v>
      </c>
      <c r="K12" s="4">
        <v>1641.78</v>
      </c>
      <c r="L12" s="4">
        <v>1781.58</v>
      </c>
      <c r="M12" s="4">
        <v>1918.09</v>
      </c>
      <c r="N12" s="4">
        <v>2143.2199999999998</v>
      </c>
      <c r="O12" s="4">
        <v>2403.06</v>
      </c>
      <c r="P12" s="4">
        <v>2695</v>
      </c>
      <c r="Q12" s="4">
        <v>2868</v>
      </c>
      <c r="R12" s="4">
        <v>3254</v>
      </c>
      <c r="S12" s="4">
        <v>3429</v>
      </c>
      <c r="T12" s="4">
        <v>3490</v>
      </c>
      <c r="U12" s="4">
        <v>3690</v>
      </c>
      <c r="V12" s="4">
        <v>3792</v>
      </c>
      <c r="W12" s="4">
        <v>4044</v>
      </c>
      <c r="X12" s="4">
        <v>4227</v>
      </c>
      <c r="Y12" s="4">
        <v>4450</v>
      </c>
      <c r="Z12" s="4">
        <v>4215</v>
      </c>
      <c r="AA12" s="4">
        <v>4482</v>
      </c>
      <c r="AB12" s="4">
        <v>5156</v>
      </c>
      <c r="AC12" s="4">
        <v>5506</v>
      </c>
      <c r="AD12" s="4">
        <v>5722</v>
      </c>
      <c r="AE12" s="4">
        <v>6167</v>
      </c>
      <c r="AF12" s="4">
        <v>6465</v>
      </c>
      <c r="AG12" s="4">
        <v>6703</v>
      </c>
      <c r="AH12" s="4">
        <v>7058</v>
      </c>
      <c r="AI12" s="4">
        <v>7357</v>
      </c>
      <c r="AJ12" s="4">
        <v>7754</v>
      </c>
      <c r="AK12" s="26">
        <f t="shared" ref="AK12" si="13">(AJ12-B12)/B12</f>
        <v>11.141995897339534</v>
      </c>
      <c r="AL12" s="39">
        <v>138</v>
      </c>
      <c r="AM12" s="18"/>
    </row>
    <row r="13" spans="1:39" ht="14.5" x14ac:dyDescent="0.2">
      <c r="A13" s="2"/>
      <c r="B13" s="4"/>
      <c r="C13" s="4">
        <f>(C12-B12)/B12*100</f>
        <v>26.114529994832523</v>
      </c>
      <c r="D13" s="4">
        <f>(D12-C12)/C12*100</f>
        <v>13.516600859221736</v>
      </c>
      <c r="E13" s="4">
        <f>(E12-D12)/D12*100</f>
        <v>14.014919495974787</v>
      </c>
      <c r="F13" s="4">
        <f>(F12-E12)/E12*100</f>
        <v>6.1360169613477016</v>
      </c>
      <c r="G13" s="4">
        <f>(G12-F12)/F12*100</f>
        <v>-7.8032775030958152</v>
      </c>
      <c r="H13" s="4">
        <f t="shared" ref="H13:U13" si="14">(H12-G12)/G12*100</f>
        <v>21.201960784313727</v>
      </c>
      <c r="I13" s="4">
        <f t="shared" si="14"/>
        <v>9.9461278371863546</v>
      </c>
      <c r="J13" s="4">
        <f t="shared" si="14"/>
        <v>16.031988934830277</v>
      </c>
      <c r="K13" s="4">
        <f>(K12-J12)/J12*100</f>
        <v>4.0992182001483624</v>
      </c>
      <c r="L13" s="4">
        <f t="shared" si="14"/>
        <v>8.5151481928151131</v>
      </c>
      <c r="M13" s="4">
        <f t="shared" si="14"/>
        <v>7.6622997563960089</v>
      </c>
      <c r="N13" s="4">
        <f t="shared" si="14"/>
        <v>11.737196898998477</v>
      </c>
      <c r="O13" s="4">
        <f t="shared" si="14"/>
        <v>12.123813700879992</v>
      </c>
      <c r="P13" s="4">
        <f t="shared" si="14"/>
        <v>12.148677103359885</v>
      </c>
      <c r="Q13" s="4">
        <f t="shared" si="14"/>
        <v>6.4192949907235617</v>
      </c>
      <c r="R13" s="4">
        <f t="shared" si="14"/>
        <v>13.458856345885634</v>
      </c>
      <c r="S13" s="4">
        <f t="shared" si="14"/>
        <v>5.3779963122311001</v>
      </c>
      <c r="T13" s="4">
        <f t="shared" si="14"/>
        <v>1.778944298629338</v>
      </c>
      <c r="U13" s="4">
        <f t="shared" si="14"/>
        <v>5.7306590257879657</v>
      </c>
      <c r="V13" s="4">
        <f t="shared" ref="V13:AG13" si="15">(V12-U12)/U12*100</f>
        <v>2.7642276422764227</v>
      </c>
      <c r="W13" s="4">
        <f t="shared" si="15"/>
        <v>6.6455696202531636</v>
      </c>
      <c r="X13" s="4">
        <f t="shared" si="15"/>
        <v>4.5252225519287839</v>
      </c>
      <c r="Y13" s="4">
        <f t="shared" si="15"/>
        <v>5.2756091790868229</v>
      </c>
      <c r="Z13" s="4">
        <f t="shared" si="15"/>
        <v>-5.2808988764044944</v>
      </c>
      <c r="AA13" s="4">
        <f t="shared" si="15"/>
        <v>6.3345195729537371</v>
      </c>
      <c r="AB13" s="4">
        <f t="shared" si="15"/>
        <v>15.037929495760821</v>
      </c>
      <c r="AC13" s="4">
        <f t="shared" si="15"/>
        <v>6.7882079131109387</v>
      </c>
      <c r="AD13" s="4">
        <f t="shared" si="15"/>
        <v>3.9229930984380679</v>
      </c>
      <c r="AE13" s="4">
        <f t="shared" si="15"/>
        <v>7.7770010485844114</v>
      </c>
      <c r="AF13" s="4">
        <f t="shared" si="15"/>
        <v>4.8321712339873519</v>
      </c>
      <c r="AG13" s="4">
        <f t="shared" si="15"/>
        <v>3.6813611755607116</v>
      </c>
      <c r="AH13" s="4">
        <f>(AH12-AF12)/AF12*100</f>
        <v>9.1724671307037902</v>
      </c>
      <c r="AI13" s="4">
        <f>(AI12-AG12)/AG12*100</f>
        <v>9.756825302103536</v>
      </c>
      <c r="AJ13" s="4">
        <f>(AJ12-AH12)/AH12*100</f>
        <v>9.8611504675545483</v>
      </c>
      <c r="AK13" s="32">
        <f t="shared" ref="AK13" si="16">POWER(AJ12/B12,1/(COUNT(B12:AJ12)-1))-1</f>
        <v>7.6194788809438307E-2</v>
      </c>
      <c r="AL13" s="33"/>
      <c r="AM13" s="19"/>
    </row>
    <row r="14" spans="1:39" ht="14.5" x14ac:dyDescent="0.2">
      <c r="A14" s="2" t="s">
        <v>21</v>
      </c>
      <c r="B14" s="4">
        <v>333.53</v>
      </c>
      <c r="C14" s="4">
        <v>433.95</v>
      </c>
      <c r="D14" s="4">
        <v>492.31</v>
      </c>
      <c r="E14" s="4">
        <v>535.92999999999995</v>
      </c>
      <c r="F14" s="4">
        <v>587.80999999999995</v>
      </c>
      <c r="G14" s="4">
        <v>585.37</v>
      </c>
      <c r="H14" s="4">
        <v>715.78</v>
      </c>
      <c r="I14" s="4">
        <v>814.38</v>
      </c>
      <c r="J14" s="4">
        <v>866.99</v>
      </c>
      <c r="K14" s="4">
        <v>961.63</v>
      </c>
      <c r="L14" s="4">
        <v>1034.58</v>
      </c>
      <c r="M14" s="4">
        <v>1142.8399999999999</v>
      </c>
      <c r="N14" s="4">
        <v>1249.96</v>
      </c>
      <c r="O14" s="4">
        <v>1359.52</v>
      </c>
      <c r="P14" s="4">
        <v>1491</v>
      </c>
      <c r="Q14" s="4">
        <v>1683</v>
      </c>
      <c r="R14" s="4">
        <v>1756</v>
      </c>
      <c r="S14" s="4">
        <v>2071</v>
      </c>
      <c r="T14" s="4">
        <v>1919</v>
      </c>
      <c r="U14" s="4">
        <v>2047</v>
      </c>
      <c r="V14" s="4">
        <v>1925</v>
      </c>
      <c r="W14" s="4">
        <v>2035</v>
      </c>
      <c r="X14" s="4">
        <v>2507</v>
      </c>
      <c r="Y14" s="4">
        <v>2652</v>
      </c>
      <c r="Z14" s="4">
        <v>2785</v>
      </c>
      <c r="AA14" s="4">
        <v>3013</v>
      </c>
      <c r="AB14" s="4">
        <v>3267</v>
      </c>
      <c r="AC14" s="4">
        <v>3548</v>
      </c>
      <c r="AD14" s="4">
        <v>3755</v>
      </c>
      <c r="AE14" s="4">
        <v>3985</v>
      </c>
      <c r="AF14" s="4">
        <v>4189</v>
      </c>
      <c r="AG14" s="4">
        <v>4394</v>
      </c>
      <c r="AH14" s="4">
        <v>4637</v>
      </c>
      <c r="AI14" s="4">
        <v>4911</v>
      </c>
      <c r="AJ14" s="4">
        <v>5258</v>
      </c>
      <c r="AK14" s="26">
        <f t="shared" ref="AK14" si="17">(AJ14-B14)/B14</f>
        <v>14.764698827691664</v>
      </c>
      <c r="AL14" s="39">
        <v>310</v>
      </c>
      <c r="AM14" s="18"/>
    </row>
    <row r="15" spans="1:39" ht="14.5" x14ac:dyDescent="0.2">
      <c r="A15" s="2"/>
      <c r="B15" s="4"/>
      <c r="C15" s="4">
        <f>(C14-B14)/B14*100</f>
        <v>30.108236140677008</v>
      </c>
      <c r="D15" s="4">
        <f>(D14-C14)/C14*100</f>
        <v>13.448553980873376</v>
      </c>
      <c r="E15" s="4">
        <f>(E14-D14)/D14*100</f>
        <v>8.8602709674798295</v>
      </c>
      <c r="F15" s="4">
        <f>(F14-E14)/E14*100</f>
        <v>9.6803687048681724</v>
      </c>
      <c r="G15" s="4">
        <f>(G14-F14)/F14*100</f>
        <v>-0.41510011738485925</v>
      </c>
      <c r="H15" s="4">
        <f t="shared" ref="H15:U15" si="18">(H14-G14)/G14*100</f>
        <v>22.278217195961521</v>
      </c>
      <c r="I15" s="4">
        <f t="shared" si="18"/>
        <v>13.775182318589515</v>
      </c>
      <c r="J15" s="4">
        <f t="shared" si="18"/>
        <v>6.4601291780250021</v>
      </c>
      <c r="K15" s="4">
        <f t="shared" si="18"/>
        <v>10.91592751934855</v>
      </c>
      <c r="L15" s="4">
        <f t="shared" si="18"/>
        <v>7.5860778053929199</v>
      </c>
      <c r="M15" s="4">
        <f t="shared" si="18"/>
        <v>10.464149703261226</v>
      </c>
      <c r="N15" s="4">
        <f t="shared" si="18"/>
        <v>9.3731405971089679</v>
      </c>
      <c r="O15" s="4">
        <f t="shared" si="18"/>
        <v>8.7650804825754385</v>
      </c>
      <c r="P15" s="4">
        <f t="shared" si="18"/>
        <v>9.6710603742497359</v>
      </c>
      <c r="Q15" s="4">
        <f t="shared" si="18"/>
        <v>12.877263581488934</v>
      </c>
      <c r="R15" s="4">
        <f t="shared" si="18"/>
        <v>4.3374925727866911</v>
      </c>
      <c r="S15" s="4">
        <f t="shared" si="18"/>
        <v>17.938496583143507</v>
      </c>
      <c r="T15" s="4">
        <f t="shared" si="18"/>
        <v>-7.3394495412844041</v>
      </c>
      <c r="U15" s="4">
        <f t="shared" si="18"/>
        <v>6.6701406982803535</v>
      </c>
      <c r="V15" s="4">
        <f t="shared" ref="V15:AG15" si="19">(V14-U14)/U14*100</f>
        <v>-5.9599413776257935</v>
      </c>
      <c r="W15" s="4">
        <f t="shared" si="19"/>
        <v>5.7142857142857144</v>
      </c>
      <c r="X15" s="4">
        <f t="shared" si="19"/>
        <v>23.194103194103192</v>
      </c>
      <c r="Y15" s="4">
        <f t="shared" si="19"/>
        <v>5.7838053450339055</v>
      </c>
      <c r="Z15" s="4">
        <f t="shared" si="19"/>
        <v>5.0150829562594268</v>
      </c>
      <c r="AA15" s="4">
        <f t="shared" si="19"/>
        <v>8.1867145421903054</v>
      </c>
      <c r="AB15" s="4">
        <f t="shared" si="19"/>
        <v>8.430136076999668</v>
      </c>
      <c r="AC15" s="4">
        <f t="shared" si="19"/>
        <v>8.6011631466176919</v>
      </c>
      <c r="AD15" s="4">
        <f t="shared" si="19"/>
        <v>5.8342728297632469</v>
      </c>
      <c r="AE15" s="4">
        <f t="shared" si="19"/>
        <v>6.125166444740346</v>
      </c>
      <c r="AF15" s="4">
        <f t="shared" si="19"/>
        <v>5.1191969887076532</v>
      </c>
      <c r="AG15" s="4">
        <f t="shared" si="19"/>
        <v>4.8937693960372401</v>
      </c>
      <c r="AH15" s="4">
        <f>(AH14-AF14)/AF14*100</f>
        <v>10.694676533778944</v>
      </c>
      <c r="AI15" s="4">
        <f>(AI14-AG14)/AG14*100</f>
        <v>11.766044606281293</v>
      </c>
      <c r="AJ15" s="4">
        <f>(AJ14-AH14)/AH14*100</f>
        <v>13.39227949105025</v>
      </c>
      <c r="AK15" s="32">
        <f t="shared" ref="AK15" si="20">POWER(AJ14/B14,1/(COUNT(B14:AJ14)-1))-1</f>
        <v>8.4491242547127365E-2</v>
      </c>
      <c r="AL15" s="33"/>
      <c r="AM15" s="19"/>
    </row>
    <row r="16" spans="1:39" ht="14.5" x14ac:dyDescent="0.2">
      <c r="A16" s="2" t="s">
        <v>24</v>
      </c>
      <c r="B16" s="4">
        <v>242.51</v>
      </c>
      <c r="C16" s="4">
        <v>315.16000000000003</v>
      </c>
      <c r="D16" s="4">
        <v>341.63</v>
      </c>
      <c r="E16" s="4">
        <v>390.47</v>
      </c>
      <c r="F16" s="4">
        <v>398.6</v>
      </c>
      <c r="G16" s="4">
        <v>424.35</v>
      </c>
      <c r="H16" s="4">
        <v>515.12</v>
      </c>
      <c r="I16" s="4">
        <v>501.73</v>
      </c>
      <c r="J16" s="4">
        <v>440.44</v>
      </c>
      <c r="K16" s="4">
        <v>620.79999999999995</v>
      </c>
      <c r="L16" s="4">
        <v>675.65</v>
      </c>
      <c r="M16" s="4">
        <v>731.26</v>
      </c>
      <c r="N16" s="4">
        <v>763.48</v>
      </c>
      <c r="O16" s="4">
        <v>829.44</v>
      </c>
      <c r="P16" s="4">
        <v>1080</v>
      </c>
      <c r="Q16" s="4">
        <v>1107</v>
      </c>
      <c r="R16" s="4">
        <v>1292</v>
      </c>
      <c r="S16" s="4">
        <v>1345</v>
      </c>
      <c r="T16" s="4">
        <v>1554</v>
      </c>
      <c r="U16" s="4">
        <v>1390</v>
      </c>
      <c r="V16" s="4">
        <v>1530</v>
      </c>
      <c r="W16" s="4">
        <v>1564</v>
      </c>
      <c r="X16" s="4">
        <v>1660</v>
      </c>
      <c r="Y16" s="4">
        <v>1975</v>
      </c>
      <c r="Z16" s="4">
        <v>2069</v>
      </c>
      <c r="AA16" s="4">
        <v>2224</v>
      </c>
      <c r="AB16" s="4">
        <v>2674</v>
      </c>
      <c r="AC16" s="4">
        <v>2829</v>
      </c>
      <c r="AD16" s="4">
        <v>3021</v>
      </c>
      <c r="AE16" s="4">
        <v>3219</v>
      </c>
      <c r="AF16" s="4">
        <v>3573</v>
      </c>
      <c r="AG16" s="4">
        <v>3886</v>
      </c>
      <c r="AH16" s="4">
        <v>3901</v>
      </c>
      <c r="AI16" s="4">
        <v>4178</v>
      </c>
      <c r="AJ16" s="4">
        <v>4550</v>
      </c>
      <c r="AK16" s="26">
        <f t="shared" ref="AK16" si="21">(AJ16-B16)/B16</f>
        <v>17.76211290256072</v>
      </c>
      <c r="AL16" s="39">
        <v>19</v>
      </c>
      <c r="AM16" s="18"/>
    </row>
    <row r="17" spans="1:39" ht="14.5" x14ac:dyDescent="0.2">
      <c r="A17" s="2"/>
      <c r="B17" s="4"/>
      <c r="C17" s="4">
        <f>(C16-B16)/B16*100</f>
        <v>29.957527524638174</v>
      </c>
      <c r="D17" s="4">
        <f>(D16-C16)/C16*100</f>
        <v>8.3989084909252352</v>
      </c>
      <c r="E17" s="4">
        <f>(E16-D16)/D16*100</f>
        <v>14.29616836928842</v>
      </c>
      <c r="F17" s="4">
        <f>(F16-E16)/E16*100</f>
        <v>2.0821061797321163</v>
      </c>
      <c r="G17" s="4">
        <f>(G16-F16)/F16*100</f>
        <v>6.4601103863522331</v>
      </c>
      <c r="H17" s="4">
        <f t="shared" ref="H17:U17" si="22">(H16-G16)/G16*100</f>
        <v>21.390361729704249</v>
      </c>
      <c r="I17" s="4">
        <f t="shared" si="22"/>
        <v>-2.5993943158875576</v>
      </c>
      <c r="J17" s="4">
        <f t="shared" si="22"/>
        <v>-12.215733561875913</v>
      </c>
      <c r="K17" s="4">
        <f t="shared" si="22"/>
        <v>40.949959131777305</v>
      </c>
      <c r="L17" s="4">
        <f t="shared" si="22"/>
        <v>8.8353737113402104</v>
      </c>
      <c r="M17" s="4">
        <f t="shared" si="22"/>
        <v>8.230592762524978</v>
      </c>
      <c r="N17" s="4">
        <f t="shared" si="22"/>
        <v>4.4060935918825077</v>
      </c>
      <c r="O17" s="4">
        <f t="shared" si="22"/>
        <v>8.6393880651752539</v>
      </c>
      <c r="P17" s="4">
        <f t="shared" si="22"/>
        <v>30.208333333333325</v>
      </c>
      <c r="Q17" s="4">
        <f t="shared" si="22"/>
        <v>2.5</v>
      </c>
      <c r="R17" s="4">
        <f t="shared" si="22"/>
        <v>16.711833785004519</v>
      </c>
      <c r="S17" s="4">
        <f t="shared" si="22"/>
        <v>4.102167182662539</v>
      </c>
      <c r="T17" s="4">
        <f t="shared" si="22"/>
        <v>15.53903345724907</v>
      </c>
      <c r="U17" s="4">
        <f t="shared" si="22"/>
        <v>-10.553410553410554</v>
      </c>
      <c r="V17" s="4">
        <f t="shared" ref="V17:AG17" si="23">(V16-U16)/U16*100</f>
        <v>10.071942446043165</v>
      </c>
      <c r="W17" s="4">
        <f t="shared" si="23"/>
        <v>2.2222222222222223</v>
      </c>
      <c r="X17" s="4">
        <f t="shared" si="23"/>
        <v>6.1381074168797953</v>
      </c>
      <c r="Y17" s="4">
        <f t="shared" si="23"/>
        <v>18.975903614457831</v>
      </c>
      <c r="Z17" s="4">
        <f t="shared" si="23"/>
        <v>4.7594936708860756</v>
      </c>
      <c r="AA17" s="4">
        <f t="shared" si="23"/>
        <v>7.4915418076365397</v>
      </c>
      <c r="AB17" s="4">
        <f t="shared" si="23"/>
        <v>20.233812949640289</v>
      </c>
      <c r="AC17" s="4">
        <f t="shared" si="23"/>
        <v>5.7965594614809275</v>
      </c>
      <c r="AD17" s="4">
        <f t="shared" si="23"/>
        <v>6.7868504772004252</v>
      </c>
      <c r="AE17" s="4">
        <f t="shared" si="23"/>
        <v>6.5541211519364442</v>
      </c>
      <c r="AF17" s="4">
        <f t="shared" si="23"/>
        <v>10.997204100652375</v>
      </c>
      <c r="AG17" s="4">
        <f t="shared" si="23"/>
        <v>8.7601455359641758</v>
      </c>
      <c r="AH17" s="4">
        <f>(AH16-AF16)/AF16*100</f>
        <v>9.1799608172404135</v>
      </c>
      <c r="AI17" s="4">
        <f>(AI16-AG16)/AG16*100</f>
        <v>7.5141533710756558</v>
      </c>
      <c r="AJ17" s="4">
        <f>(AJ16-AH16)/AH16*100</f>
        <v>16.636759805178158</v>
      </c>
      <c r="AK17" s="32">
        <f t="shared" ref="AK17" si="24">POWER(AJ16/B16,1/(COUNT(B16:AJ16)-1))-1</f>
        <v>9.0057639861852001E-2</v>
      </c>
      <c r="AL17" s="33"/>
      <c r="AM17" s="19"/>
    </row>
    <row r="18" spans="1:39" ht="14.5" x14ac:dyDescent="0.2">
      <c r="A18" s="2" t="s">
        <v>79</v>
      </c>
      <c r="B18" s="4">
        <v>196.88</v>
      </c>
      <c r="C18" s="4">
        <v>241.19</v>
      </c>
      <c r="D18" s="4">
        <v>307.2</v>
      </c>
      <c r="E18" s="4">
        <v>361.36</v>
      </c>
      <c r="F18" s="4">
        <v>390.11</v>
      </c>
      <c r="G18" s="4">
        <v>382.69</v>
      </c>
      <c r="H18" s="4">
        <v>504.33</v>
      </c>
      <c r="I18" s="4">
        <v>530.39</v>
      </c>
      <c r="J18" s="4">
        <v>607.79999999999995</v>
      </c>
      <c r="K18" s="4">
        <v>718.88</v>
      </c>
      <c r="L18" s="4">
        <v>761.97</v>
      </c>
      <c r="M18" s="4">
        <v>830.55</v>
      </c>
      <c r="N18" s="4">
        <v>929.85</v>
      </c>
      <c r="O18" s="4">
        <v>992.52</v>
      </c>
      <c r="P18" s="4">
        <v>962</v>
      </c>
      <c r="Q18" s="4">
        <v>1059</v>
      </c>
      <c r="R18" s="4">
        <v>1098</v>
      </c>
      <c r="S18" s="4">
        <v>1139</v>
      </c>
      <c r="T18" s="4">
        <v>1213</v>
      </c>
      <c r="U18" s="4">
        <v>1174</v>
      </c>
      <c r="V18" s="4">
        <v>1287</v>
      </c>
      <c r="W18" s="4">
        <v>1333</v>
      </c>
      <c r="X18" s="4">
        <v>1449</v>
      </c>
      <c r="Y18" s="4">
        <v>1416</v>
      </c>
      <c r="Z18" s="4">
        <v>1370</v>
      </c>
      <c r="AA18" s="4">
        <v>1426</v>
      </c>
      <c r="AB18" s="4">
        <v>1649</v>
      </c>
      <c r="AC18" s="4">
        <v>1825</v>
      </c>
      <c r="AD18" s="4">
        <v>1865</v>
      </c>
      <c r="AE18" s="4">
        <v>2055</v>
      </c>
      <c r="AF18" s="4">
        <v>2247</v>
      </c>
      <c r="AG18" s="4">
        <v>2327</v>
      </c>
      <c r="AH18" s="4">
        <v>2495</v>
      </c>
      <c r="AI18" s="4">
        <v>2653</v>
      </c>
      <c r="AJ18" s="4">
        <v>2912</v>
      </c>
      <c r="AK18" s="26">
        <f t="shared" ref="AK18" si="25">(AJ18-B18)/B18</f>
        <v>13.790735473384803</v>
      </c>
      <c r="AL18" s="39">
        <v>48</v>
      </c>
      <c r="AM18" s="18"/>
    </row>
    <row r="19" spans="1:39" ht="14.5" x14ac:dyDescent="0.2">
      <c r="A19" s="10"/>
      <c r="B19" s="4"/>
      <c r="C19" s="4">
        <f>(C18-B18)/B18*100</f>
        <v>22.506095083299474</v>
      </c>
      <c r="D19" s="4">
        <f>(D18-C18)/C18*100</f>
        <v>27.36846469588291</v>
      </c>
      <c r="E19" s="4">
        <f>(E18-D18)/D18*100</f>
        <v>17.630208333333343</v>
      </c>
      <c r="F19" s="4">
        <f>(F18-E18)/E18*100</f>
        <v>7.9560549036971437</v>
      </c>
      <c r="G19" s="4">
        <f>(G18-F18)/F18*100</f>
        <v>-1.9020276332316566</v>
      </c>
      <c r="H19" s="4">
        <f t="shared" ref="H19:Z19" si="26">(H18-G18)/G18*100</f>
        <v>31.785518304632987</v>
      </c>
      <c r="I19" s="4">
        <f t="shared" si="26"/>
        <v>5.1672516011341783</v>
      </c>
      <c r="J19" s="4">
        <f t="shared" si="26"/>
        <v>14.594920718716411</v>
      </c>
      <c r="K19" s="4">
        <f t="shared" si="26"/>
        <v>18.275748601513662</v>
      </c>
      <c r="L19" s="4">
        <f t="shared" si="26"/>
        <v>5.9940462942354822</v>
      </c>
      <c r="M19" s="4">
        <f t="shared" si="26"/>
        <v>9.0003543446592289</v>
      </c>
      <c r="N19" s="4">
        <f t="shared" si="26"/>
        <v>11.955932815604127</v>
      </c>
      <c r="O19" s="4">
        <f t="shared" si="26"/>
        <v>6.7397967414099007</v>
      </c>
      <c r="P19" s="4">
        <f t="shared" si="26"/>
        <v>-3.0750010075363701</v>
      </c>
      <c r="Q19" s="4">
        <f t="shared" si="26"/>
        <v>10.083160083160084</v>
      </c>
      <c r="R19" s="4">
        <f t="shared" si="26"/>
        <v>3.6827195467422094</v>
      </c>
      <c r="S19" s="4">
        <f t="shared" si="26"/>
        <v>3.7340619307832426</v>
      </c>
      <c r="T19" s="4">
        <f t="shared" si="26"/>
        <v>6.4969271290605795</v>
      </c>
      <c r="U19" s="4">
        <f t="shared" si="26"/>
        <v>-3.2151690024732069</v>
      </c>
      <c r="V19" s="4">
        <f t="shared" si="26"/>
        <v>9.6252129471890981</v>
      </c>
      <c r="W19" s="4">
        <f t="shared" si="26"/>
        <v>3.5742035742035743</v>
      </c>
      <c r="X19" s="4">
        <f t="shared" si="26"/>
        <v>8.7021755438859714</v>
      </c>
      <c r="Y19" s="4">
        <f t="shared" si="26"/>
        <v>-2.2774327122153206</v>
      </c>
      <c r="Z19" s="4">
        <f t="shared" si="26"/>
        <v>-3.2485875706214689</v>
      </c>
      <c r="AA19" s="4">
        <f t="shared" ref="AA19:AG19" si="27">(AA18-Z18)/Z18*100</f>
        <v>4.0875912408759127</v>
      </c>
      <c r="AB19" s="4">
        <f t="shared" si="27"/>
        <v>15.638148667601683</v>
      </c>
      <c r="AC19" s="4">
        <f t="shared" si="27"/>
        <v>10.673135233474833</v>
      </c>
      <c r="AD19" s="4">
        <f t="shared" si="27"/>
        <v>2.1917808219178081</v>
      </c>
      <c r="AE19" s="4">
        <f t="shared" si="27"/>
        <v>10.187667560321715</v>
      </c>
      <c r="AF19" s="4">
        <f t="shared" si="27"/>
        <v>9.3430656934306562</v>
      </c>
      <c r="AG19" s="4">
        <f t="shared" si="27"/>
        <v>3.5603026257231862</v>
      </c>
      <c r="AH19" s="4">
        <f>(AH18-AF18)/AF18*100</f>
        <v>11.036938139741878</v>
      </c>
      <c r="AI19" s="4">
        <f>(AI18-AG18)/AG18*100</f>
        <v>14.009454232917919</v>
      </c>
      <c r="AJ19" s="4">
        <f>(AJ18-AH18)/AH18*100</f>
        <v>16.713426853707414</v>
      </c>
      <c r="AK19" s="32">
        <f t="shared" ref="AK19" si="28">POWER(AJ18/B18,1/(COUNT(B18:AJ18)-1))-1</f>
        <v>8.2459020280936324E-2</v>
      </c>
      <c r="AL19" s="33"/>
      <c r="AM19" s="19"/>
    </row>
    <row r="20" spans="1:39" ht="14.5" x14ac:dyDescent="0.2">
      <c r="A20" s="10" t="s">
        <v>31</v>
      </c>
      <c r="B20" s="4">
        <v>161.51</v>
      </c>
      <c r="C20" s="4">
        <v>201.47</v>
      </c>
      <c r="D20" s="4">
        <v>228.95</v>
      </c>
      <c r="E20" s="4">
        <v>347.5</v>
      </c>
      <c r="F20" s="4">
        <v>266.77</v>
      </c>
      <c r="G20" s="4">
        <v>365.55</v>
      </c>
      <c r="H20" s="4">
        <v>423.96</v>
      </c>
      <c r="I20" s="4">
        <v>499.65</v>
      </c>
      <c r="J20" s="4">
        <v>546.55999999999995</v>
      </c>
      <c r="K20" s="4">
        <v>587.13</v>
      </c>
      <c r="L20" s="4">
        <v>655.11</v>
      </c>
      <c r="M20" s="4">
        <v>682.29</v>
      </c>
      <c r="N20" s="4">
        <v>745.23</v>
      </c>
      <c r="O20" s="4">
        <v>819.45</v>
      </c>
      <c r="P20" s="4">
        <v>859</v>
      </c>
      <c r="Q20" s="4">
        <v>945</v>
      </c>
      <c r="R20" s="4">
        <v>984</v>
      </c>
      <c r="S20" s="4">
        <v>1050</v>
      </c>
      <c r="T20" s="4">
        <v>1086</v>
      </c>
      <c r="U20" s="4">
        <v>1145</v>
      </c>
      <c r="V20" s="4">
        <v>1094</v>
      </c>
      <c r="W20" s="4">
        <v>1155</v>
      </c>
      <c r="X20" s="4">
        <v>1348</v>
      </c>
      <c r="Y20" s="4">
        <v>1401</v>
      </c>
      <c r="Z20" s="4">
        <v>1308</v>
      </c>
      <c r="AA20" s="4">
        <v>1533</v>
      </c>
      <c r="AB20" s="4">
        <v>1817</v>
      </c>
      <c r="AC20" s="4">
        <v>1987</v>
      </c>
      <c r="AD20" s="4">
        <v>2143</v>
      </c>
      <c r="AE20" s="4">
        <v>2271</v>
      </c>
      <c r="AF20" s="4">
        <v>2451</v>
      </c>
      <c r="AG20" s="4">
        <v>2589</v>
      </c>
      <c r="AH20" s="4">
        <v>2777</v>
      </c>
      <c r="AI20" s="4">
        <v>2876</v>
      </c>
      <c r="AJ20" s="4">
        <v>3036</v>
      </c>
      <c r="AK20" s="26">
        <f t="shared" ref="AK20" si="29">(AJ20-B20)/B20</f>
        <v>17.797597671970774</v>
      </c>
      <c r="AL20" s="39">
        <v>76</v>
      </c>
      <c r="AM20" s="18"/>
    </row>
    <row r="21" spans="1:39" ht="14.5" x14ac:dyDescent="0.2">
      <c r="A21" s="10"/>
      <c r="B21" s="4"/>
      <c r="C21" s="4">
        <f t="shared" ref="C21:L21" si="30">(C20-B20)/B20*100</f>
        <v>24.741502074174981</v>
      </c>
      <c r="D21" s="4">
        <f t="shared" si="30"/>
        <v>13.639747853278401</v>
      </c>
      <c r="E21" s="4">
        <f t="shared" si="30"/>
        <v>51.779864599257486</v>
      </c>
      <c r="F21" s="4">
        <f t="shared" si="30"/>
        <v>-23.231654676258998</v>
      </c>
      <c r="G21" s="4">
        <f t="shared" si="30"/>
        <v>37.0281515912584</v>
      </c>
      <c r="H21" s="4">
        <f t="shared" si="30"/>
        <v>15.978662289700443</v>
      </c>
      <c r="I21" s="4">
        <f t="shared" si="30"/>
        <v>17.853099348995187</v>
      </c>
      <c r="J21" s="4">
        <f t="shared" si="30"/>
        <v>9.3885720004002753</v>
      </c>
      <c r="K21" s="4">
        <f t="shared" si="30"/>
        <v>7.4227898126463803</v>
      </c>
      <c r="L21" s="4">
        <f t="shared" si="30"/>
        <v>11.578355730417456</v>
      </c>
      <c r="M21" s="4">
        <f t="shared" ref="M21:U21" si="31">(M20-L20)/L20*100</f>
        <v>4.148921555158668</v>
      </c>
      <c r="N21" s="4">
        <f t="shared" si="31"/>
        <v>9.2248164270325024</v>
      </c>
      <c r="O21" s="4">
        <f t="shared" si="31"/>
        <v>9.9593414113763572</v>
      </c>
      <c r="P21" s="4">
        <f t="shared" si="31"/>
        <v>4.8264079565562206</v>
      </c>
      <c r="Q21" s="4">
        <f t="shared" si="31"/>
        <v>10.011641443538998</v>
      </c>
      <c r="R21" s="4">
        <f t="shared" si="31"/>
        <v>4.1269841269841265</v>
      </c>
      <c r="S21" s="4">
        <f t="shared" si="31"/>
        <v>6.7073170731707323</v>
      </c>
      <c r="T21" s="4">
        <f t="shared" si="31"/>
        <v>3.4285714285714288</v>
      </c>
      <c r="U21" s="4">
        <f t="shared" si="31"/>
        <v>5.4327808471454881</v>
      </c>
      <c r="V21" s="4">
        <f t="shared" ref="V21:AG21" si="32">(V20-U20)/U20*100</f>
        <v>-4.4541484716157198</v>
      </c>
      <c r="W21" s="4">
        <f t="shared" si="32"/>
        <v>5.5758683729433276</v>
      </c>
      <c r="X21" s="4">
        <f t="shared" si="32"/>
        <v>16.70995670995671</v>
      </c>
      <c r="Y21" s="4">
        <f t="shared" si="32"/>
        <v>3.9317507418397621</v>
      </c>
      <c r="Z21" s="4">
        <f t="shared" si="32"/>
        <v>-6.6381156316916492</v>
      </c>
      <c r="AA21" s="4">
        <f t="shared" si="32"/>
        <v>17.201834862385322</v>
      </c>
      <c r="AB21" s="4">
        <f t="shared" si="32"/>
        <v>18.525766470971949</v>
      </c>
      <c r="AC21" s="4">
        <f t="shared" si="32"/>
        <v>9.3560814529444141</v>
      </c>
      <c r="AD21" s="4">
        <f t="shared" si="32"/>
        <v>7.8510317060895822</v>
      </c>
      <c r="AE21" s="4">
        <f t="shared" si="32"/>
        <v>5.9729351376574895</v>
      </c>
      <c r="AF21" s="4">
        <f t="shared" si="32"/>
        <v>7.9260237780713343</v>
      </c>
      <c r="AG21" s="4">
        <f t="shared" si="32"/>
        <v>5.6303549571603426</v>
      </c>
      <c r="AH21" s="4">
        <f>(AH20-AF20)/AF20*100</f>
        <v>13.300693594451243</v>
      </c>
      <c r="AI21" s="4">
        <f>(AI20-AG20)/AG20*100</f>
        <v>11.08536114329857</v>
      </c>
      <c r="AJ21" s="4">
        <f>(AJ20-AH20)/AH20*100</f>
        <v>9.3266114512063378</v>
      </c>
      <c r="AK21" s="32">
        <f t="shared" ref="AK21" si="33">POWER(AJ20/B20,1/(COUNT(B20:AJ20)-1))-1</f>
        <v>9.0118220311022457E-2</v>
      </c>
      <c r="AL21" s="33"/>
      <c r="AM21" s="19"/>
    </row>
    <row r="22" spans="1:39" ht="14.5" x14ac:dyDescent="0.2">
      <c r="A22" s="2" t="s">
        <v>25</v>
      </c>
      <c r="B22" s="4">
        <v>296.69</v>
      </c>
      <c r="C22" s="4">
        <v>359.36</v>
      </c>
      <c r="D22" s="4">
        <v>386.56</v>
      </c>
      <c r="E22" s="4">
        <v>449.08</v>
      </c>
      <c r="F22" s="4">
        <v>468.43</v>
      </c>
      <c r="G22" s="4">
        <v>467.71</v>
      </c>
      <c r="H22" s="4">
        <v>627.13</v>
      </c>
      <c r="I22" s="4">
        <v>692.83</v>
      </c>
      <c r="J22" s="4">
        <v>740.14</v>
      </c>
      <c r="K22" s="4">
        <v>795.13</v>
      </c>
      <c r="L22" s="4">
        <v>867.15</v>
      </c>
      <c r="M22" s="4">
        <v>914.51</v>
      </c>
      <c r="N22" s="4">
        <v>977.05</v>
      </c>
      <c r="O22" s="4">
        <v>1037.93</v>
      </c>
      <c r="P22" s="4">
        <v>1071</v>
      </c>
      <c r="Q22" s="4">
        <v>1197</v>
      </c>
      <c r="R22" s="4">
        <v>1323</v>
      </c>
      <c r="S22" s="4">
        <v>1424</v>
      </c>
      <c r="T22" s="4">
        <v>1521</v>
      </c>
      <c r="U22" s="4">
        <v>1632</v>
      </c>
      <c r="V22" s="4">
        <v>1607</v>
      </c>
      <c r="W22" s="4">
        <v>1791</v>
      </c>
      <c r="X22" s="4">
        <v>1913</v>
      </c>
      <c r="Y22" s="4">
        <v>1965</v>
      </c>
      <c r="Z22" s="4">
        <v>2031</v>
      </c>
      <c r="AA22" s="4">
        <v>2072</v>
      </c>
      <c r="AB22" s="4">
        <v>2354</v>
      </c>
      <c r="AC22" s="4">
        <v>2558</v>
      </c>
      <c r="AD22" s="4">
        <v>2761</v>
      </c>
      <c r="AE22" s="4">
        <v>2978</v>
      </c>
      <c r="AF22" s="4">
        <v>3433</v>
      </c>
      <c r="AG22" s="4">
        <v>3499</v>
      </c>
      <c r="AH22" s="4">
        <v>3787</v>
      </c>
      <c r="AI22" s="4">
        <v>3943</v>
      </c>
      <c r="AJ22" s="4">
        <v>4082</v>
      </c>
      <c r="AK22" s="26">
        <f t="shared" ref="AK22" si="34">(AJ22-B22)/B22</f>
        <v>12.758468435066904</v>
      </c>
      <c r="AL22" s="39">
        <v>53</v>
      </c>
      <c r="AM22" s="18"/>
    </row>
    <row r="23" spans="1:39" ht="14.5" x14ac:dyDescent="0.2">
      <c r="A23" s="2"/>
      <c r="B23" s="4"/>
      <c r="C23" s="4">
        <f t="shared" ref="C23:AG23" si="35">(C22-B22)/B22*100</f>
        <v>21.123057737031925</v>
      </c>
      <c r="D23" s="4">
        <f t="shared" si="35"/>
        <v>7.569011576135348</v>
      </c>
      <c r="E23" s="4">
        <f t="shared" si="35"/>
        <v>16.173427152317878</v>
      </c>
      <c r="F23" s="4">
        <f t="shared" si="35"/>
        <v>4.3088091208693386</v>
      </c>
      <c r="G23" s="4">
        <f t="shared" si="35"/>
        <v>-0.15370492923169465</v>
      </c>
      <c r="H23" s="4">
        <f t="shared" si="35"/>
        <v>34.085223749759471</v>
      </c>
      <c r="I23" s="4">
        <f t="shared" si="35"/>
        <v>10.476296780571818</v>
      </c>
      <c r="J23" s="4">
        <f t="shared" si="35"/>
        <v>6.8285149315127729</v>
      </c>
      <c r="K23" s="4">
        <f t="shared" si="35"/>
        <v>7.4296754668035785</v>
      </c>
      <c r="L23" s="4">
        <f t="shared" si="35"/>
        <v>9.0576383735992838</v>
      </c>
      <c r="M23" s="4">
        <f t="shared" si="35"/>
        <v>5.4615695093121159</v>
      </c>
      <c r="N23" s="4">
        <f t="shared" si="35"/>
        <v>6.8386348973767328</v>
      </c>
      <c r="O23" s="4">
        <f t="shared" si="35"/>
        <v>6.2310014840591688</v>
      </c>
      <c r="P23" s="4">
        <f t="shared" si="35"/>
        <v>3.1861493549661279</v>
      </c>
      <c r="Q23" s="4">
        <f t="shared" si="35"/>
        <v>11.76470588235294</v>
      </c>
      <c r="R23" s="4">
        <f t="shared" si="35"/>
        <v>10.526315789473683</v>
      </c>
      <c r="S23" s="4">
        <f t="shared" si="35"/>
        <v>7.634164777021919</v>
      </c>
      <c r="T23" s="4">
        <f t="shared" si="35"/>
        <v>6.8117977528089888</v>
      </c>
      <c r="U23" s="4">
        <f t="shared" si="35"/>
        <v>7.2978303747534516</v>
      </c>
      <c r="V23" s="4">
        <f t="shared" si="35"/>
        <v>-1.5318627450980391</v>
      </c>
      <c r="W23" s="4">
        <f t="shared" si="35"/>
        <v>11.449906658369633</v>
      </c>
      <c r="X23" s="4">
        <f t="shared" si="35"/>
        <v>6.8118369625907311</v>
      </c>
      <c r="Y23" s="4">
        <f t="shared" si="35"/>
        <v>2.7182435964453737</v>
      </c>
      <c r="Z23" s="4">
        <f t="shared" si="35"/>
        <v>3.3587786259541987</v>
      </c>
      <c r="AA23" s="4">
        <f t="shared" si="35"/>
        <v>2.0187099950763168</v>
      </c>
      <c r="AB23" s="4">
        <f t="shared" si="35"/>
        <v>13.610038610038611</v>
      </c>
      <c r="AC23" s="4">
        <f t="shared" si="35"/>
        <v>8.6661002548853023</v>
      </c>
      <c r="AD23" s="4">
        <f t="shared" si="35"/>
        <v>7.9358874120406568</v>
      </c>
      <c r="AE23" s="4">
        <f t="shared" si="35"/>
        <v>7.859471206084752</v>
      </c>
      <c r="AF23" s="4">
        <f t="shared" si="35"/>
        <v>15.278710543989254</v>
      </c>
      <c r="AG23" s="4">
        <f t="shared" si="35"/>
        <v>1.9225167491989512</v>
      </c>
      <c r="AH23" s="4">
        <f>(AH22-AF22)/AF22*100</f>
        <v>10.311680745703466</v>
      </c>
      <c r="AI23" s="4">
        <f>(AI22-AG22)/AG22*100</f>
        <v>12.689339811374678</v>
      </c>
      <c r="AJ23" s="4">
        <f>(AJ22-AH22)/AH22*100</f>
        <v>7.7898072352785839</v>
      </c>
      <c r="AK23" s="32">
        <f t="shared" ref="AK23" si="36">POWER(AJ22/B22,1/(COUNT(B22:AJ22)-1))-1</f>
        <v>8.0158171930210909E-2</v>
      </c>
      <c r="AL23" s="33"/>
      <c r="AM23" s="19"/>
    </row>
    <row r="24" spans="1:39" ht="14.5" x14ac:dyDescent="0.2">
      <c r="A24" s="2" t="s">
        <v>30</v>
      </c>
      <c r="B24" s="4">
        <v>255.43</v>
      </c>
      <c r="C24" s="4">
        <v>305.44</v>
      </c>
      <c r="D24" s="4">
        <v>339.84</v>
      </c>
      <c r="E24" s="4">
        <v>378.36</v>
      </c>
      <c r="F24" s="4">
        <v>392.39</v>
      </c>
      <c r="G24" s="4">
        <v>401.28</v>
      </c>
      <c r="H24" s="4">
        <v>486.35</v>
      </c>
      <c r="I24" s="4">
        <v>543.32000000000005</v>
      </c>
      <c r="J24" s="4">
        <v>573.79</v>
      </c>
      <c r="K24" s="4">
        <v>618.30999999999995</v>
      </c>
      <c r="L24" s="4">
        <v>672.35</v>
      </c>
      <c r="M24" s="4">
        <v>728.14</v>
      </c>
      <c r="N24" s="4">
        <v>784.81</v>
      </c>
      <c r="O24" s="4">
        <v>849.62</v>
      </c>
      <c r="P24" s="4">
        <v>975</v>
      </c>
      <c r="Q24" s="4">
        <v>1081</v>
      </c>
      <c r="R24" s="4">
        <v>1132</v>
      </c>
      <c r="S24" s="4">
        <v>1199</v>
      </c>
      <c r="T24" s="4">
        <v>1330</v>
      </c>
      <c r="U24" s="4">
        <v>1401</v>
      </c>
      <c r="V24" s="4">
        <v>1398</v>
      </c>
      <c r="W24" s="4">
        <v>1470</v>
      </c>
      <c r="X24" s="4">
        <v>1693</v>
      </c>
      <c r="Y24" s="4">
        <v>1482</v>
      </c>
      <c r="Z24" s="4">
        <v>1479</v>
      </c>
      <c r="AA24" s="4">
        <v>1513</v>
      </c>
      <c r="AB24" s="4">
        <v>1771</v>
      </c>
      <c r="AC24" s="4">
        <v>1903</v>
      </c>
      <c r="AD24" s="4">
        <v>2050</v>
      </c>
      <c r="AE24" s="4">
        <v>2220</v>
      </c>
      <c r="AF24" s="4">
        <v>2365</v>
      </c>
      <c r="AG24" s="4">
        <v>2481</v>
      </c>
      <c r="AH24" s="4">
        <v>2650</v>
      </c>
      <c r="AI24" s="4">
        <v>2779</v>
      </c>
      <c r="AJ24" s="4">
        <v>2918</v>
      </c>
      <c r="AK24" s="26">
        <f t="shared" ref="AK24" si="37">(AJ24-B24)/B24</f>
        <v>10.423873468269193</v>
      </c>
      <c r="AL24" s="39">
        <v>925</v>
      </c>
      <c r="AM24" s="18"/>
    </row>
    <row r="25" spans="1:39" ht="14.5" x14ac:dyDescent="0.2">
      <c r="A25" s="2"/>
      <c r="B25" s="4"/>
      <c r="C25" s="4">
        <f t="shared" ref="C25:AG25" si="38">(C24-B24)/B24*100</f>
        <v>19.578749559566216</v>
      </c>
      <c r="D25" s="4">
        <f t="shared" si="38"/>
        <v>11.262441068622309</v>
      </c>
      <c r="E25" s="4">
        <f t="shared" si="38"/>
        <v>11.334745762711878</v>
      </c>
      <c r="F25" s="4">
        <f t="shared" si="38"/>
        <v>3.7081086795644285</v>
      </c>
      <c r="G25" s="4">
        <f t="shared" si="38"/>
        <v>2.2656030989576665</v>
      </c>
      <c r="H25" s="4">
        <f t="shared" si="38"/>
        <v>21.19966108452952</v>
      </c>
      <c r="I25" s="4">
        <f t="shared" si="38"/>
        <v>11.713786367842093</v>
      </c>
      <c r="J25" s="4">
        <f t="shared" si="38"/>
        <v>5.6081130825296164</v>
      </c>
      <c r="K25" s="4">
        <f t="shared" si="38"/>
        <v>7.7589361961693273</v>
      </c>
      <c r="L25" s="4">
        <f t="shared" si="38"/>
        <v>8.7399524510359008</v>
      </c>
      <c r="M25" s="4">
        <f t="shared" si="38"/>
        <v>8.2977615825091036</v>
      </c>
      <c r="N25" s="4">
        <f t="shared" si="38"/>
        <v>7.782843958579388</v>
      </c>
      <c r="O25" s="4">
        <f t="shared" si="38"/>
        <v>8.2580497190402848</v>
      </c>
      <c r="P25" s="4">
        <f t="shared" si="38"/>
        <v>14.75718556531155</v>
      </c>
      <c r="Q25" s="4">
        <f t="shared" si="38"/>
        <v>10.871794871794872</v>
      </c>
      <c r="R25" s="4">
        <f t="shared" si="38"/>
        <v>4.7178538390379279</v>
      </c>
      <c r="S25" s="4">
        <f t="shared" si="38"/>
        <v>5.9187279151943457</v>
      </c>
      <c r="T25" s="4">
        <f t="shared" si="38"/>
        <v>10.925771476230192</v>
      </c>
      <c r="U25" s="4">
        <f t="shared" si="38"/>
        <v>5.3383458646616537</v>
      </c>
      <c r="V25" s="4">
        <f t="shared" si="38"/>
        <v>-0.21413276231263384</v>
      </c>
      <c r="W25" s="4">
        <f t="shared" si="38"/>
        <v>5.1502145922746783</v>
      </c>
      <c r="X25" s="4">
        <f t="shared" si="38"/>
        <v>15.170068027210885</v>
      </c>
      <c r="Y25" s="4">
        <f t="shared" si="38"/>
        <v>-12.463083284111045</v>
      </c>
      <c r="Z25" s="4">
        <f t="shared" si="38"/>
        <v>-0.20242914979757085</v>
      </c>
      <c r="AA25" s="4">
        <f t="shared" si="38"/>
        <v>2.2988505747126435</v>
      </c>
      <c r="AB25" s="4">
        <f t="shared" si="38"/>
        <v>17.052214144084601</v>
      </c>
      <c r="AC25" s="4">
        <f t="shared" si="38"/>
        <v>7.4534161490683228</v>
      </c>
      <c r="AD25" s="4">
        <f t="shared" si="38"/>
        <v>7.7246452968996318</v>
      </c>
      <c r="AE25" s="4">
        <f t="shared" si="38"/>
        <v>8.2926829268292686</v>
      </c>
      <c r="AF25" s="4">
        <f t="shared" si="38"/>
        <v>6.531531531531531</v>
      </c>
      <c r="AG25" s="4">
        <f t="shared" si="38"/>
        <v>4.9048625792811844</v>
      </c>
      <c r="AH25" s="4">
        <f>(AH24-AF24)/AF24*100</f>
        <v>12.050739957716702</v>
      </c>
      <c r="AI25" s="4">
        <f>(AI24-AG24)/AG24*100</f>
        <v>12.011285771866183</v>
      </c>
      <c r="AJ25" s="4">
        <f>(AJ24-AH24)/AH24*100</f>
        <v>10.113207547169811</v>
      </c>
      <c r="AK25" s="32">
        <f t="shared" ref="AK25" si="39">POWER(AJ24/B24,1/(COUNT(B24:AJ24)-1))-1</f>
        <v>7.426681039673344E-2</v>
      </c>
      <c r="AL25" s="33"/>
      <c r="AM25" s="19"/>
    </row>
    <row r="26" spans="1:39" ht="14.5" x14ac:dyDescent="0.2">
      <c r="A26" s="2" t="s">
        <v>28</v>
      </c>
      <c r="B26" s="4">
        <v>376.44</v>
      </c>
      <c r="C26" s="4">
        <v>453.5</v>
      </c>
      <c r="D26" s="4">
        <v>495.72</v>
      </c>
      <c r="E26" s="4">
        <v>556.84</v>
      </c>
      <c r="F26" s="4">
        <v>603.65</v>
      </c>
      <c r="G26" s="4">
        <v>637.36</v>
      </c>
      <c r="H26" s="4">
        <v>749.84</v>
      </c>
      <c r="I26" s="4">
        <v>817.72</v>
      </c>
      <c r="J26" s="4">
        <v>859.91</v>
      </c>
      <c r="K26" s="4">
        <v>898.67</v>
      </c>
      <c r="L26" s="4">
        <v>961.82</v>
      </c>
      <c r="M26" s="4">
        <v>1018.57</v>
      </c>
      <c r="N26" s="4">
        <v>1107.2</v>
      </c>
      <c r="O26" s="4">
        <v>1151.71</v>
      </c>
      <c r="P26" s="4">
        <v>1171</v>
      </c>
      <c r="Q26" s="4">
        <v>1267</v>
      </c>
      <c r="R26" s="4">
        <v>1278</v>
      </c>
      <c r="S26" s="4">
        <v>1313</v>
      </c>
      <c r="T26" s="4">
        <v>1411</v>
      </c>
      <c r="U26" s="4">
        <v>1472</v>
      </c>
      <c r="V26" s="4">
        <v>1541</v>
      </c>
      <c r="W26" s="4">
        <v>1593</v>
      </c>
      <c r="X26" s="4">
        <v>1689</v>
      </c>
      <c r="Y26" s="4">
        <v>1700</v>
      </c>
      <c r="Z26" s="4">
        <v>1750</v>
      </c>
      <c r="AA26" s="4">
        <v>1847</v>
      </c>
      <c r="AB26" s="4">
        <v>1900</v>
      </c>
      <c r="AC26" s="4">
        <v>1828</v>
      </c>
      <c r="AD26" s="4">
        <v>2047</v>
      </c>
      <c r="AE26" s="4">
        <v>2134</v>
      </c>
      <c r="AF26" s="4">
        <v>2221</v>
      </c>
      <c r="AG26" s="4">
        <v>2283</v>
      </c>
      <c r="AH26" s="4">
        <v>2411</v>
      </c>
      <c r="AI26" s="4">
        <v>2503</v>
      </c>
      <c r="AJ26" s="4">
        <v>2644</v>
      </c>
      <c r="AK26" s="26">
        <f t="shared" ref="AK26" si="40">(AJ26-B26)/B26</f>
        <v>6.0236956752736157</v>
      </c>
      <c r="AL26" s="39">
        <v>121</v>
      </c>
      <c r="AM26" s="18"/>
    </row>
    <row r="27" spans="1:39" ht="14.5" x14ac:dyDescent="0.2">
      <c r="A27" s="2"/>
      <c r="B27" s="4"/>
      <c r="C27" s="4">
        <f>(C26-B26)/B26*100</f>
        <v>20.470725746466901</v>
      </c>
      <c r="D27" s="4">
        <f>(D26-C26)/C26*100</f>
        <v>9.3098125689084963</v>
      </c>
      <c r="E27" s="4">
        <f>(E26-D26)/D26*100</f>
        <v>12.329540869845882</v>
      </c>
      <c r="F27" s="4">
        <f>(F26-E26)/E26*100</f>
        <v>8.4063644853099522</v>
      </c>
      <c r="G27" s="4">
        <f>(G26-F26)/F26*100</f>
        <v>5.5843617990557499</v>
      </c>
      <c r="H27" s="4">
        <f t="shared" ref="H27:U27" si="41">(H26-G26)/G26*100</f>
        <v>17.647797163298609</v>
      </c>
      <c r="I27" s="4">
        <f t="shared" si="41"/>
        <v>9.0525978875493429</v>
      </c>
      <c r="J27" s="4">
        <f t="shared" si="41"/>
        <v>5.1594677884850482</v>
      </c>
      <c r="K27" s="4">
        <f t="shared" si="41"/>
        <v>4.5074484539079664</v>
      </c>
      <c r="L27" s="4">
        <f t="shared" si="41"/>
        <v>7.0270510866057716</v>
      </c>
      <c r="M27" s="4">
        <f t="shared" si="41"/>
        <v>5.9002724002412092</v>
      </c>
      <c r="N27" s="4">
        <f t="shared" si="41"/>
        <v>8.7014147284919048</v>
      </c>
      <c r="O27" s="4">
        <f t="shared" si="41"/>
        <v>4.0200505780346809</v>
      </c>
      <c r="P27" s="4">
        <f t="shared" si="41"/>
        <v>1.6749007996804719</v>
      </c>
      <c r="Q27" s="4">
        <f t="shared" si="41"/>
        <v>8.1981212638770291</v>
      </c>
      <c r="R27" s="4">
        <f t="shared" si="41"/>
        <v>0.86819258089976326</v>
      </c>
      <c r="S27" s="4">
        <f t="shared" si="41"/>
        <v>2.7386541471048513</v>
      </c>
      <c r="T27" s="4">
        <f t="shared" si="41"/>
        <v>7.4638233054074634</v>
      </c>
      <c r="U27" s="4">
        <f t="shared" si="41"/>
        <v>4.3231750531537916</v>
      </c>
      <c r="V27" s="4">
        <f t="shared" ref="V27:AG27" si="42">(V26-U26)/U26*100</f>
        <v>4.6875</v>
      </c>
      <c r="W27" s="4">
        <f t="shared" si="42"/>
        <v>3.3744321868916285</v>
      </c>
      <c r="X27" s="4">
        <f t="shared" si="42"/>
        <v>6.0263653483992465</v>
      </c>
      <c r="Y27" s="4">
        <f t="shared" si="42"/>
        <v>0.6512729425695678</v>
      </c>
      <c r="Z27" s="4">
        <f t="shared" si="42"/>
        <v>2.9411764705882351</v>
      </c>
      <c r="AA27" s="4">
        <f t="shared" si="42"/>
        <v>5.5428571428571427</v>
      </c>
      <c r="AB27" s="4">
        <f t="shared" si="42"/>
        <v>2.8695181375203034</v>
      </c>
      <c r="AC27" s="4">
        <f t="shared" si="42"/>
        <v>-3.7894736842105265</v>
      </c>
      <c r="AD27" s="4">
        <f t="shared" si="42"/>
        <v>11.980306345733041</v>
      </c>
      <c r="AE27" s="4">
        <f t="shared" si="42"/>
        <v>4.2501221299462628</v>
      </c>
      <c r="AF27" s="4">
        <f t="shared" si="42"/>
        <v>4.0768509840674785</v>
      </c>
      <c r="AG27" s="4">
        <f t="shared" si="42"/>
        <v>2.791535344439442</v>
      </c>
      <c r="AH27" s="4">
        <f>(AH26-AF26)/AF26*100</f>
        <v>8.5547050877982898</v>
      </c>
      <c r="AI27" s="4">
        <f>(AI26-AG26)/AG26*100</f>
        <v>9.6364432763907146</v>
      </c>
      <c r="AJ27" s="4">
        <f>(AJ26-AH26)/AH26*100</f>
        <v>9.6640398175031095</v>
      </c>
      <c r="AK27" s="32">
        <f t="shared" ref="AK27" si="43">POWER(AJ26/B26,1/(COUNT(B26:AJ26)-1))-1</f>
        <v>5.9007390099239831E-2</v>
      </c>
      <c r="AL27" s="33"/>
      <c r="AM27" s="19"/>
    </row>
    <row r="28" spans="1:39" ht="14.5" x14ac:dyDescent="0.2">
      <c r="A28" s="2" t="s">
        <v>20</v>
      </c>
      <c r="B28" s="4">
        <v>663.89</v>
      </c>
      <c r="C28" s="4">
        <v>794.59</v>
      </c>
      <c r="D28" s="4">
        <v>915.05</v>
      </c>
      <c r="E28" s="4">
        <v>1070.83</v>
      </c>
      <c r="F28" s="4">
        <v>1098.94</v>
      </c>
      <c r="G28" s="4">
        <v>1126.5</v>
      </c>
      <c r="H28" s="4">
        <v>1354.8</v>
      </c>
      <c r="I28" s="4">
        <v>1494.47</v>
      </c>
      <c r="J28" s="4">
        <v>1601.03</v>
      </c>
      <c r="K28" s="4">
        <v>1717.24</v>
      </c>
      <c r="L28" s="4">
        <v>1879.71</v>
      </c>
      <c r="M28" s="4">
        <v>2011.13</v>
      </c>
      <c r="N28" s="4">
        <v>2218.8200000000002</v>
      </c>
      <c r="O28" s="4">
        <v>2357.86</v>
      </c>
      <c r="P28" s="4">
        <v>2543</v>
      </c>
      <c r="Q28" s="4">
        <v>2719</v>
      </c>
      <c r="R28" s="4">
        <v>2850</v>
      </c>
      <c r="S28" s="4">
        <v>2865</v>
      </c>
      <c r="T28" s="4">
        <v>3103</v>
      </c>
      <c r="U28" s="4">
        <v>3252</v>
      </c>
      <c r="V28" s="4">
        <v>3368</v>
      </c>
      <c r="W28" s="4">
        <v>3499</v>
      </c>
      <c r="X28" s="4">
        <v>3649</v>
      </c>
      <c r="Y28" s="4">
        <v>3893</v>
      </c>
      <c r="Z28" s="4">
        <v>3870</v>
      </c>
      <c r="AA28" s="4">
        <v>4083</v>
      </c>
      <c r="AB28" s="4">
        <v>4446</v>
      </c>
      <c r="AC28" s="4">
        <v>3928</v>
      </c>
      <c r="AD28" s="4">
        <v>4705</v>
      </c>
      <c r="AE28" s="4">
        <v>4947</v>
      </c>
      <c r="AF28" s="4">
        <v>5280</v>
      </c>
      <c r="AG28" s="4">
        <v>5476</v>
      </c>
      <c r="AH28" s="4">
        <v>5674</v>
      </c>
      <c r="AI28" s="4">
        <v>5886</v>
      </c>
      <c r="AJ28" s="4">
        <v>6138</v>
      </c>
      <c r="AK28" s="26">
        <f t="shared" ref="AK28" si="44">(AJ28-B28)/B28</f>
        <v>8.2455075388995169</v>
      </c>
      <c r="AL28" s="39">
        <v>126</v>
      </c>
      <c r="AM28" s="18"/>
    </row>
    <row r="29" spans="1:39" ht="14.5" x14ac:dyDescent="0.2">
      <c r="A29" s="2"/>
      <c r="B29" s="4"/>
      <c r="C29" s="4">
        <f t="shared" ref="C29:AG29" si="45">(C28-B28)/B28*100</f>
        <v>19.686996339755087</v>
      </c>
      <c r="D29" s="4">
        <f t="shared" si="45"/>
        <v>15.160019632766575</v>
      </c>
      <c r="E29" s="4">
        <f t="shared" si="45"/>
        <v>17.024206327523082</v>
      </c>
      <c r="F29" s="4">
        <f t="shared" si="45"/>
        <v>2.625066537172112</v>
      </c>
      <c r="G29" s="4">
        <f t="shared" si="45"/>
        <v>2.5078712213587586</v>
      </c>
      <c r="H29" s="4">
        <f t="shared" si="45"/>
        <v>20.266311584553922</v>
      </c>
      <c r="I29" s="4">
        <f t="shared" si="45"/>
        <v>10.309270741068797</v>
      </c>
      <c r="J29" s="4">
        <f t="shared" si="45"/>
        <v>7.1302869913748648</v>
      </c>
      <c r="K29" s="4">
        <f t="shared" si="45"/>
        <v>7.258452371285987</v>
      </c>
      <c r="L29" s="4">
        <f t="shared" si="45"/>
        <v>9.4611120169574452</v>
      </c>
      <c r="M29" s="4">
        <f t="shared" si="45"/>
        <v>6.9915040085970741</v>
      </c>
      <c r="N29" s="4">
        <f t="shared" si="45"/>
        <v>10.327030077618057</v>
      </c>
      <c r="O29" s="4">
        <f t="shared" si="45"/>
        <v>6.2663938489827906</v>
      </c>
      <c r="P29" s="4">
        <f t="shared" si="45"/>
        <v>7.8520353201631936</v>
      </c>
      <c r="Q29" s="4">
        <f t="shared" si="45"/>
        <v>6.9209594966574919</v>
      </c>
      <c r="R29" s="4">
        <f t="shared" si="45"/>
        <v>4.8179477749172497</v>
      </c>
      <c r="S29" s="4">
        <f t="shared" si="45"/>
        <v>0.52631578947368418</v>
      </c>
      <c r="T29" s="4">
        <f t="shared" si="45"/>
        <v>8.3071553228621298</v>
      </c>
      <c r="U29" s="4">
        <f t="shared" si="45"/>
        <v>4.8018047051240735</v>
      </c>
      <c r="V29" s="4">
        <f t="shared" si="45"/>
        <v>3.5670356703567037</v>
      </c>
      <c r="W29" s="4">
        <f t="shared" si="45"/>
        <v>3.8895486935866983</v>
      </c>
      <c r="X29" s="4">
        <f t="shared" si="45"/>
        <v>4.2869391254644187</v>
      </c>
      <c r="Y29" s="4">
        <f t="shared" si="45"/>
        <v>6.6867634968484513</v>
      </c>
      <c r="Z29" s="4">
        <f t="shared" si="45"/>
        <v>-0.59080400719239656</v>
      </c>
      <c r="AA29" s="4">
        <f t="shared" si="45"/>
        <v>5.5038759689922481</v>
      </c>
      <c r="AB29" s="4">
        <f t="shared" si="45"/>
        <v>8.8905216752387961</v>
      </c>
      <c r="AC29" s="4">
        <f t="shared" si="45"/>
        <v>-11.650922177237968</v>
      </c>
      <c r="AD29" s="4">
        <f t="shared" si="45"/>
        <v>19.781059063136457</v>
      </c>
      <c r="AE29" s="4">
        <f t="shared" si="45"/>
        <v>5.1434643995749196</v>
      </c>
      <c r="AF29" s="4">
        <f t="shared" si="45"/>
        <v>6.7313523347483324</v>
      </c>
      <c r="AG29" s="4">
        <f t="shared" si="45"/>
        <v>3.7121212121212124</v>
      </c>
      <c r="AH29" s="4">
        <f>(AH28-AF28)/AF28*100</f>
        <v>7.4621212121212119</v>
      </c>
      <c r="AI29" s="4">
        <f>(AI28-AG28)/AG28*100</f>
        <v>7.4872169466764058</v>
      </c>
      <c r="AJ29" s="4">
        <f>(AJ28-AH28)/AH28*100</f>
        <v>8.1776524497708856</v>
      </c>
      <c r="AK29" s="32">
        <f t="shared" ref="AK29" si="46">POWER(AJ28/B28,1/(COUNT(B28:AJ28)-1))-1</f>
        <v>6.7602859018966788E-2</v>
      </c>
      <c r="AL29" s="33"/>
      <c r="AM29" s="19"/>
    </row>
    <row r="30" spans="1:39" ht="14.5" x14ac:dyDescent="0.2">
      <c r="A30" s="2" t="s">
        <v>27</v>
      </c>
      <c r="B30" s="4">
        <v>283.73</v>
      </c>
      <c r="C30" s="4">
        <v>354.28</v>
      </c>
      <c r="D30" s="4">
        <v>398.09</v>
      </c>
      <c r="E30" s="4">
        <v>442.47</v>
      </c>
      <c r="F30" s="4">
        <v>487.03</v>
      </c>
      <c r="G30" s="4">
        <v>536.64</v>
      </c>
      <c r="H30" s="4">
        <v>643.58000000000004</v>
      </c>
      <c r="I30" s="4">
        <v>706.95</v>
      </c>
      <c r="J30" s="4">
        <v>775.05</v>
      </c>
      <c r="K30" s="4">
        <v>863.29</v>
      </c>
      <c r="L30" s="4">
        <v>937.5</v>
      </c>
      <c r="M30" s="4">
        <v>1013.34</v>
      </c>
      <c r="N30" s="4">
        <v>1111.2</v>
      </c>
      <c r="O30" s="4">
        <v>1200.22</v>
      </c>
      <c r="P30" s="4">
        <v>1350</v>
      </c>
      <c r="Q30" s="4">
        <v>1460</v>
      </c>
      <c r="R30" s="4">
        <v>1560</v>
      </c>
      <c r="S30" s="4">
        <v>1502</v>
      </c>
      <c r="T30" s="4">
        <v>1776</v>
      </c>
      <c r="U30" s="4">
        <v>1950</v>
      </c>
      <c r="V30" s="4">
        <v>1237</v>
      </c>
      <c r="W30" s="4">
        <v>1374</v>
      </c>
      <c r="X30" s="4">
        <v>1746</v>
      </c>
      <c r="Y30" s="4">
        <v>1830</v>
      </c>
      <c r="Z30" s="4">
        <v>1876</v>
      </c>
      <c r="AA30" s="4">
        <v>2025</v>
      </c>
      <c r="AB30" s="4">
        <v>2271</v>
      </c>
      <c r="AC30" s="4">
        <v>1879</v>
      </c>
      <c r="AD30" s="4">
        <v>2885</v>
      </c>
      <c r="AE30" s="4">
        <v>3101</v>
      </c>
      <c r="AF30" s="4">
        <v>3274</v>
      </c>
      <c r="AG30" s="4">
        <v>3463</v>
      </c>
      <c r="AH30" s="4">
        <v>3505</v>
      </c>
      <c r="AI30" s="4">
        <v>3720</v>
      </c>
      <c r="AJ30" s="4">
        <v>3920</v>
      </c>
      <c r="AK30" s="26">
        <f t="shared" ref="AK30" si="47">(AJ30-B30)/B30</f>
        <v>12.815951785147851</v>
      </c>
      <c r="AL30" s="39">
        <v>53</v>
      </c>
      <c r="AM30" s="18"/>
    </row>
    <row r="31" spans="1:39" ht="14.5" x14ac:dyDescent="0.2">
      <c r="A31" s="2"/>
      <c r="B31" s="4"/>
      <c r="C31" s="4">
        <f>(C30-B30)/B30*100</f>
        <v>24.865188735769905</v>
      </c>
      <c r="D31" s="4">
        <f>(D30-C30)/C30*100</f>
        <v>12.365925256858983</v>
      </c>
      <c r="E31" s="4">
        <f>(E30-D30)/D30*100</f>
        <v>11.148232811675765</v>
      </c>
      <c r="F31" s="4">
        <f>(F30-E30)/E30*100</f>
        <v>10.070739259158801</v>
      </c>
      <c r="G31" s="4">
        <f>(G30-F30)/F30*100</f>
        <v>10.186230827669757</v>
      </c>
      <c r="H31" s="4">
        <f t="shared" ref="H31:U31" si="48">(H30-G30)/G30*100</f>
        <v>19.927698270721535</v>
      </c>
      <c r="I31" s="4">
        <f t="shared" si="48"/>
        <v>9.8464837316262148</v>
      </c>
      <c r="J31" s="4">
        <f t="shared" si="48"/>
        <v>9.6329301930829487</v>
      </c>
      <c r="K31" s="4">
        <f t="shared" si="48"/>
        <v>11.385071930843173</v>
      </c>
      <c r="L31" s="4">
        <f t="shared" si="48"/>
        <v>8.5961843644661755</v>
      </c>
      <c r="M31" s="4">
        <f t="shared" si="48"/>
        <v>8.0896000000000043</v>
      </c>
      <c r="N31" s="4">
        <f t="shared" si="48"/>
        <v>9.6571733080703428</v>
      </c>
      <c r="O31" s="4">
        <f t="shared" si="48"/>
        <v>8.0111591072714159</v>
      </c>
      <c r="P31" s="4">
        <f t="shared" si="48"/>
        <v>12.479378780556894</v>
      </c>
      <c r="Q31" s="4">
        <f t="shared" si="48"/>
        <v>8.1481481481481488</v>
      </c>
      <c r="R31" s="4">
        <f t="shared" si="48"/>
        <v>6.8493150684931505</v>
      </c>
      <c r="S31" s="4">
        <f t="shared" si="48"/>
        <v>-3.7179487179487181</v>
      </c>
      <c r="T31" s="4">
        <f t="shared" si="48"/>
        <v>18.242343541944077</v>
      </c>
      <c r="U31" s="4">
        <f t="shared" si="48"/>
        <v>9.7972972972972965</v>
      </c>
      <c r="V31" s="4">
        <f t="shared" ref="V31:AG31" si="49">(V30-U30)/U30*100</f>
        <v>-36.564102564102562</v>
      </c>
      <c r="W31" s="4">
        <f t="shared" si="49"/>
        <v>11.075181891673404</v>
      </c>
      <c r="X31" s="4">
        <f t="shared" si="49"/>
        <v>27.074235807860266</v>
      </c>
      <c r="Y31" s="4">
        <f t="shared" si="49"/>
        <v>4.8109965635738838</v>
      </c>
      <c r="Z31" s="4">
        <f t="shared" si="49"/>
        <v>2.5136612021857925</v>
      </c>
      <c r="AA31" s="4">
        <f t="shared" si="49"/>
        <v>7.9424307036247335</v>
      </c>
      <c r="AB31" s="4">
        <f t="shared" si="49"/>
        <v>12.148148148148149</v>
      </c>
      <c r="AC31" s="4">
        <f t="shared" si="49"/>
        <v>-17.261118450022018</v>
      </c>
      <c r="AD31" s="4">
        <f t="shared" si="49"/>
        <v>53.539116551357104</v>
      </c>
      <c r="AE31" s="4">
        <f t="shared" si="49"/>
        <v>7.4870017331022529</v>
      </c>
      <c r="AF31" s="4">
        <f t="shared" si="49"/>
        <v>5.5788455336988072</v>
      </c>
      <c r="AG31" s="4">
        <f t="shared" si="49"/>
        <v>5.7727550397067802</v>
      </c>
      <c r="AH31" s="4">
        <f>(AH30-AF30)/AF30*100</f>
        <v>7.0555894929749536</v>
      </c>
      <c r="AI31" s="4">
        <f>(AI30-AG30)/AG30*100</f>
        <v>7.4213110020213691</v>
      </c>
      <c r="AJ31" s="4">
        <f>(AJ30-AH30)/AH30*100</f>
        <v>11.840228245363766</v>
      </c>
      <c r="AK31" s="32">
        <f t="shared" ref="AK31" si="50">POWER(AJ30/B30,1/(COUNT(B30:AJ30)-1))-1</f>
        <v>8.0290637000001386E-2</v>
      </c>
      <c r="AL31" s="33"/>
      <c r="AM31" s="19"/>
    </row>
    <row r="32" spans="1:39" ht="14.5" x14ac:dyDescent="0.2">
      <c r="A32" s="2" t="s">
        <v>29</v>
      </c>
      <c r="B32" s="4">
        <v>279.45999999999998</v>
      </c>
      <c r="C32" s="4">
        <v>323.14</v>
      </c>
      <c r="D32" s="4">
        <v>347.76</v>
      </c>
      <c r="E32" s="4">
        <v>392.98</v>
      </c>
      <c r="F32" s="4">
        <v>414.56</v>
      </c>
      <c r="G32" s="4">
        <v>498.36</v>
      </c>
      <c r="H32" s="4">
        <v>536.83000000000004</v>
      </c>
      <c r="I32" s="4">
        <v>599.11</v>
      </c>
      <c r="J32" s="4">
        <v>641.05999999999995</v>
      </c>
      <c r="K32" s="4">
        <v>723.52</v>
      </c>
      <c r="L32" s="4">
        <v>820.34</v>
      </c>
      <c r="M32" s="4">
        <v>866.03</v>
      </c>
      <c r="N32" s="4">
        <v>933.8</v>
      </c>
      <c r="O32" s="4">
        <v>1019.57</v>
      </c>
      <c r="P32" s="4">
        <v>918</v>
      </c>
      <c r="Q32" s="4">
        <v>1053</v>
      </c>
      <c r="R32" s="4">
        <v>1259</v>
      </c>
      <c r="S32" s="4">
        <v>1308</v>
      </c>
      <c r="T32" s="4">
        <v>1311</v>
      </c>
      <c r="U32" s="4">
        <v>1510</v>
      </c>
      <c r="V32" s="4">
        <v>1532</v>
      </c>
      <c r="W32" s="4">
        <v>1647</v>
      </c>
      <c r="X32" s="4">
        <v>1769</v>
      </c>
      <c r="Y32" s="4">
        <v>1852</v>
      </c>
      <c r="Z32" s="4">
        <v>1746</v>
      </c>
      <c r="AA32" s="4">
        <v>1822</v>
      </c>
      <c r="AB32" s="4">
        <v>2253</v>
      </c>
      <c r="AC32" s="4">
        <v>1177</v>
      </c>
      <c r="AD32" s="15">
        <v>2568</v>
      </c>
      <c r="AE32" s="15">
        <v>2624</v>
      </c>
      <c r="AF32" s="15">
        <v>2770</v>
      </c>
      <c r="AG32" s="15">
        <v>2807</v>
      </c>
      <c r="AH32" s="15">
        <v>2552</v>
      </c>
      <c r="AI32" s="15">
        <v>2577</v>
      </c>
      <c r="AJ32" s="15">
        <v>2651</v>
      </c>
      <c r="AK32" s="26">
        <f t="shared" ref="AK32" si="51">(AJ32-B32)/B32</f>
        <v>8.4861518643097416</v>
      </c>
      <c r="AL32" s="39">
        <v>63</v>
      </c>
      <c r="AM32" s="20"/>
    </row>
    <row r="33" spans="1:39" ht="15" thickBot="1" x14ac:dyDescent="0.25">
      <c r="A33" s="2"/>
      <c r="B33" s="4"/>
      <c r="C33" s="4">
        <f>(C32-B32)/B32*100</f>
        <v>15.630143848851361</v>
      </c>
      <c r="D33" s="4">
        <f>(D32-C32)/C32*100</f>
        <v>7.6189886736399108</v>
      </c>
      <c r="E33" s="4">
        <f>(E32-D32)/D32*100</f>
        <v>13.003220611916271</v>
      </c>
      <c r="F33" s="4">
        <f>(F32-E32)/E32*100</f>
        <v>5.491373606799324</v>
      </c>
      <c r="G33" s="4">
        <f>(G32-F32)/F32*100</f>
        <v>20.21420301042069</v>
      </c>
      <c r="H33" s="4">
        <f t="shared" ref="H33:U33" si="52">(H32-G32)/G32*100</f>
        <v>7.7193193675254888</v>
      </c>
      <c r="I33" s="4">
        <f t="shared" si="52"/>
        <v>11.601438071642786</v>
      </c>
      <c r="J33" s="4">
        <f t="shared" si="52"/>
        <v>7.0020530453505927</v>
      </c>
      <c r="K33" s="4">
        <f t="shared" si="52"/>
        <v>12.863070539419095</v>
      </c>
      <c r="L33" s="4">
        <f t="shared" si="52"/>
        <v>13.381800088456441</v>
      </c>
      <c r="M33" s="4">
        <f t="shared" si="52"/>
        <v>5.569641855815874</v>
      </c>
      <c r="N33" s="4">
        <f t="shared" si="52"/>
        <v>7.825364017412789</v>
      </c>
      <c r="O33" s="4">
        <f t="shared" si="52"/>
        <v>9.1850503319768801</v>
      </c>
      <c r="P33" s="4">
        <f t="shared" si="52"/>
        <v>-9.9620428219739736</v>
      </c>
      <c r="Q33" s="4">
        <f t="shared" si="52"/>
        <v>14.705882352941178</v>
      </c>
      <c r="R33" s="4">
        <f t="shared" si="52"/>
        <v>19.56315289648623</v>
      </c>
      <c r="S33" s="4">
        <f t="shared" si="52"/>
        <v>3.8919777601270846</v>
      </c>
      <c r="T33" s="4">
        <f t="shared" si="52"/>
        <v>0.22935779816513763</v>
      </c>
      <c r="U33" s="4">
        <f t="shared" si="52"/>
        <v>15.179252479023647</v>
      </c>
      <c r="V33" s="4">
        <f t="shared" ref="V33:AG33" si="53">(V32-U32)/U32*100</f>
        <v>1.4569536423841061</v>
      </c>
      <c r="W33" s="4">
        <f t="shared" si="53"/>
        <v>7.5065274151436032</v>
      </c>
      <c r="X33" s="4">
        <f t="shared" si="53"/>
        <v>7.4074074074074066</v>
      </c>
      <c r="Y33" s="4">
        <f t="shared" si="53"/>
        <v>4.6919163369135104</v>
      </c>
      <c r="Z33" s="4">
        <f t="shared" si="53"/>
        <v>-5.7235421166306688</v>
      </c>
      <c r="AA33" s="4">
        <f t="shared" si="53"/>
        <v>4.3528064146620844</v>
      </c>
      <c r="AB33" s="4">
        <f t="shared" si="53"/>
        <v>23.655323819978047</v>
      </c>
      <c r="AC33" s="4">
        <f t="shared" si="53"/>
        <v>-47.758544163337774</v>
      </c>
      <c r="AD33" s="4">
        <f t="shared" si="53"/>
        <v>118.18181818181819</v>
      </c>
      <c r="AE33" s="4">
        <f t="shared" si="53"/>
        <v>2.1806853582554515</v>
      </c>
      <c r="AF33" s="4">
        <f t="shared" si="53"/>
        <v>5.5640243902439028</v>
      </c>
      <c r="AG33" s="4">
        <f t="shared" si="53"/>
        <v>1.3357400722021662</v>
      </c>
      <c r="AH33" s="4">
        <f>(AH32-AF32)/AF32*100</f>
        <v>-7.8700361010830315</v>
      </c>
      <c r="AI33" s="4">
        <f>(AI32-AG32)/AG32*100</f>
        <v>-8.1938012112575702</v>
      </c>
      <c r="AJ33" s="4">
        <f>(AJ32-AH32)/AH32*100</f>
        <v>3.8793103448275863</v>
      </c>
      <c r="AK33" s="32">
        <f t="shared" ref="AK33" si="54">POWER(AJ32/B32,1/(COUNT(B32:AJ32)-1))-1</f>
        <v>6.8409997757271856E-2</v>
      </c>
      <c r="AL33" s="40"/>
      <c r="AM33" s="19"/>
    </row>
    <row r="34" spans="1:39" ht="15" thickTop="1" x14ac:dyDescent="0.2">
      <c r="A34" s="5" t="s">
        <v>1</v>
      </c>
      <c r="B34" s="6">
        <f t="shared" ref="B34:AJ34" si="55">(B12*$AL12+B28*$AL28+B14*$AL14+B8*$AL8+B16*$AL16+B6*$AL6+B10*$AL10+B22*$AL22+B30*$AL30+B32*$AL32+B26*$AL26+B24*$AL24+B18*$AL18+B20*$AL20+B4*$AL4)/$AL34</f>
        <v>328.89310659477394</v>
      </c>
      <c r="C34" s="6">
        <f t="shared" si="55"/>
        <v>400.74501866445451</v>
      </c>
      <c r="D34" s="6">
        <f t="shared" si="55"/>
        <v>445.39100788054748</v>
      </c>
      <c r="E34" s="6">
        <f t="shared" si="55"/>
        <v>506.91134798838658</v>
      </c>
      <c r="F34" s="6">
        <f t="shared" si="55"/>
        <v>528.17591455827471</v>
      </c>
      <c r="G34" s="6">
        <f t="shared" si="55"/>
        <v>550.3631190377439</v>
      </c>
      <c r="H34" s="6">
        <f t="shared" si="55"/>
        <v>655.67221899626713</v>
      </c>
      <c r="I34" s="6">
        <f t="shared" si="55"/>
        <v>733.89922024056409</v>
      </c>
      <c r="J34" s="6">
        <f t="shared" si="55"/>
        <v>788.51322272915786</v>
      </c>
      <c r="K34" s="6">
        <f t="shared" si="55"/>
        <v>847.32892160929055</v>
      </c>
      <c r="L34" s="6">
        <f t="shared" si="55"/>
        <v>917.26927001244292</v>
      </c>
      <c r="M34" s="6">
        <f t="shared" si="55"/>
        <v>987.85354209871412</v>
      </c>
      <c r="N34" s="6">
        <f t="shared" si="55"/>
        <v>1068.631244296972</v>
      </c>
      <c r="O34" s="6">
        <f t="shared" si="55"/>
        <v>1156.5355080879306</v>
      </c>
      <c r="P34" s="6">
        <f t="shared" si="55"/>
        <v>1287.705101617586</v>
      </c>
      <c r="Q34" s="6">
        <f t="shared" si="55"/>
        <v>1409.4558274574865</v>
      </c>
      <c r="R34" s="6">
        <f t="shared" si="55"/>
        <v>1496.9523019493986</v>
      </c>
      <c r="S34" s="6">
        <f t="shared" si="55"/>
        <v>1597.5943591870594</v>
      </c>
      <c r="T34" s="6">
        <f t="shared" si="55"/>
        <v>1690.8958938199917</v>
      </c>
      <c r="U34" s="6">
        <f t="shared" si="55"/>
        <v>1796.0506014102032</v>
      </c>
      <c r="V34" s="6">
        <f t="shared" si="55"/>
        <v>1791.3023641642471</v>
      </c>
      <c r="W34" s="6">
        <f t="shared" si="55"/>
        <v>1889.3927830775613</v>
      </c>
      <c r="X34" s="6">
        <f t="shared" si="55"/>
        <v>2108.1613438407298</v>
      </c>
      <c r="Y34" s="6">
        <f t="shared" si="55"/>
        <v>2141.2965574450436</v>
      </c>
      <c r="Z34" s="6">
        <f t="shared" si="55"/>
        <v>2121.2538365823311</v>
      </c>
      <c r="AA34" s="6">
        <f t="shared" si="55"/>
        <v>2219.7291580257156</v>
      </c>
      <c r="AB34" s="6">
        <f t="shared" si="55"/>
        <v>2542.272501036914</v>
      </c>
      <c r="AC34" s="6">
        <f t="shared" si="55"/>
        <v>2638.226047283285</v>
      </c>
      <c r="AD34" s="6">
        <f t="shared" si="55"/>
        <v>2893.2422231439236</v>
      </c>
      <c r="AE34" s="6">
        <f t="shared" si="55"/>
        <v>3092.3803401078389</v>
      </c>
      <c r="AF34" s="6">
        <f t="shared" si="55"/>
        <v>3288.0535047698049</v>
      </c>
      <c r="AG34" s="6">
        <f t="shared" si="55"/>
        <v>3420.6462048942349</v>
      </c>
      <c r="AH34" s="6">
        <f t="shared" si="55"/>
        <v>3600.4520945665699</v>
      </c>
      <c r="AI34" s="6">
        <f t="shared" si="55"/>
        <v>3749.8697635835751</v>
      </c>
      <c r="AJ34" s="6">
        <f t="shared" si="55"/>
        <v>3933.3260058067194</v>
      </c>
      <c r="AK34" s="28">
        <f>(AJ34-B34)/B34</f>
        <v>10.95928381269764</v>
      </c>
      <c r="AL34" s="31">
        <f>SUM(AL4:AL33)</f>
        <v>2411</v>
      </c>
    </row>
    <row r="35" spans="1:39" ht="15.75" customHeight="1" x14ac:dyDescent="0.2">
      <c r="A35" s="2" t="s">
        <v>5</v>
      </c>
      <c r="B35" s="2"/>
      <c r="C35" s="4">
        <f>(C34-B34)/B34*100</f>
        <v>21.846584993405965</v>
      </c>
      <c r="D35" s="4">
        <f>(D34-C34)/C34*100</f>
        <v>11.140747142630174</v>
      </c>
      <c r="E35" s="4">
        <f>(E34-D34)/D34*100</f>
        <v>13.812658769334355</v>
      </c>
      <c r="F35" s="4">
        <f>(F34-E34)/E34*100</f>
        <v>4.194928098231351</v>
      </c>
      <c r="G35" s="4">
        <f>(G34-F34)/F34*100</f>
        <v>4.2007224994393848</v>
      </c>
      <c r="H35" s="4">
        <f t="shared" ref="H35:W35" si="56">(H34-G34)/G34*100</f>
        <v>19.134476187765976</v>
      </c>
      <c r="I35" s="4">
        <f t="shared" si="56"/>
        <v>11.930809172310276</v>
      </c>
      <c r="J35" s="4">
        <f t="shared" si="56"/>
        <v>7.4416215445346712</v>
      </c>
      <c r="K35" s="4">
        <f t="shared" si="56"/>
        <v>7.4590631056969574</v>
      </c>
      <c r="L35" s="4">
        <f t="shared" si="56"/>
        <v>8.254214699802537</v>
      </c>
      <c r="M35" s="4">
        <f t="shared" si="56"/>
        <v>7.6950437994411081</v>
      </c>
      <c r="N35" s="4">
        <f t="shared" si="56"/>
        <v>8.1770929349146311</v>
      </c>
      <c r="O35" s="4">
        <f t="shared" si="56"/>
        <v>8.2258743846469464</v>
      </c>
      <c r="P35" s="4">
        <f t="shared" si="56"/>
        <v>11.34159674409951</v>
      </c>
      <c r="Q35" s="4">
        <f t="shared" si="56"/>
        <v>9.4548608751304926</v>
      </c>
      <c r="R35" s="4">
        <f t="shared" si="56"/>
        <v>6.2078195561294542</v>
      </c>
      <c r="S35" s="4">
        <f t="shared" si="56"/>
        <v>6.7231305303849798</v>
      </c>
      <c r="T35" s="4">
        <f t="shared" si="56"/>
        <v>5.8401266940131835</v>
      </c>
      <c r="U35" s="4">
        <f t="shared" si="56"/>
        <v>6.2188753296130477</v>
      </c>
      <c r="V35" s="4">
        <f t="shared" si="56"/>
        <v>-0.26437101728803553</v>
      </c>
      <c r="W35" s="4">
        <f t="shared" si="56"/>
        <v>5.4759275081445757</v>
      </c>
      <c r="X35" s="4">
        <f t="shared" ref="X35:AG35" si="57">(X34-W34)/W34*100</f>
        <v>11.578776140280617</v>
      </c>
      <c r="Y35" s="4">
        <f t="shared" si="57"/>
        <v>1.5717589026628656</v>
      </c>
      <c r="Z35" s="4">
        <f t="shared" si="57"/>
        <v>-0.93600864359615366</v>
      </c>
      <c r="AA35" s="4">
        <f t="shared" si="57"/>
        <v>4.642316715949633</v>
      </c>
      <c r="AB35" s="4">
        <f t="shared" si="57"/>
        <v>14.530752179607209</v>
      </c>
      <c r="AC35" s="4">
        <f t="shared" si="57"/>
        <v>3.7743218402918832</v>
      </c>
      <c r="AD35" s="4">
        <f t="shared" si="57"/>
        <v>9.6661988506724725</v>
      </c>
      <c r="AE35" s="4">
        <f t="shared" si="57"/>
        <v>6.882870551623677</v>
      </c>
      <c r="AF35" s="4">
        <f t="shared" si="57"/>
        <v>6.3275905012105467</v>
      </c>
      <c r="AG35" s="4">
        <f t="shared" si="57"/>
        <v>4.0325590788618477</v>
      </c>
      <c r="AH35" s="4">
        <f>(AH34-AF34)/AF34*100</f>
        <v>9.5010190480046912</v>
      </c>
      <c r="AI35" s="4">
        <f>(AI34-AG34)/AG34*100</f>
        <v>9.6246012878587006</v>
      </c>
      <c r="AJ35" s="4">
        <f>(AJ34-AH34)/AH34*100</f>
        <v>9.2453364882284745</v>
      </c>
      <c r="AK35" s="32">
        <f>POWER(AJ34/B34,1/(COUNT(B34:AJ34)-1))-1</f>
        <v>7.5714966297649511E-2</v>
      </c>
      <c r="AL35" s="31"/>
    </row>
    <row r="36" spans="1:39" x14ac:dyDescent="0.2">
      <c r="U36" s="1"/>
      <c r="V36" s="1"/>
      <c r="W36" s="1"/>
      <c r="X36" s="1"/>
      <c r="Y36" s="1"/>
      <c r="Z36" s="1"/>
      <c r="AA36" s="42" t="s">
        <v>76</v>
      </c>
      <c r="AB36" s="42" t="s">
        <v>75</v>
      </c>
      <c r="AC36" s="42" t="s">
        <v>74</v>
      </c>
      <c r="AD36" s="42" t="s">
        <v>77</v>
      </c>
      <c r="AE36" s="42" t="s">
        <v>78</v>
      </c>
      <c r="AF36" s="42" t="s">
        <v>87</v>
      </c>
      <c r="AG36" s="42" t="s">
        <v>112</v>
      </c>
      <c r="AH36" s="42" t="s">
        <v>117</v>
      </c>
      <c r="AI36" s="42" t="s">
        <v>117</v>
      </c>
      <c r="AJ36" s="42" t="s">
        <v>117</v>
      </c>
    </row>
    <row r="37" spans="1:39" ht="17.5" x14ac:dyDescent="0.2">
      <c r="B37" s="7" t="s">
        <v>0</v>
      </c>
      <c r="C37" s="7"/>
      <c r="D37" s="7"/>
      <c r="E37" s="7"/>
      <c r="F37" s="7"/>
      <c r="G37" s="7"/>
    </row>
    <row r="38" spans="1:39" ht="17.5" x14ac:dyDescent="0.2">
      <c r="B38" s="7" t="s">
        <v>123</v>
      </c>
      <c r="C38" s="7"/>
      <c r="D38" s="7"/>
      <c r="E38" s="7"/>
      <c r="F38" s="7"/>
      <c r="G38" s="7"/>
    </row>
  </sheetData>
  <phoneticPr fontId="1"/>
  <pageMargins left="0.47244094488188981" right="0.19685039370078741" top="0.98425196850393704" bottom="0.98425196850393704" header="0.51181102362204722" footer="0.51181102362204722"/>
  <pageSetup paperSize="9" scale="5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43"/>
  <sheetViews>
    <sheetView tabSelected="1" zoomScale="75" zoomScaleNormal="75" workbookViewId="0">
      <pane xSplit="1" ySplit="3" topLeftCell="B43" activePane="bottomRight" state="frozen"/>
      <selection pane="topRight" activeCell="B1" sqref="B1"/>
      <selection pane="bottomLeft" activeCell="A2" sqref="A2"/>
      <selection pane="bottomRight" activeCell="A47" sqref="A47"/>
    </sheetView>
  </sheetViews>
  <sheetFormatPr defaultRowHeight="13" x14ac:dyDescent="0.2"/>
  <cols>
    <col min="1" max="1" width="32.6328125" customWidth="1"/>
    <col min="2" max="18" width="9.08984375" customWidth="1"/>
    <col min="19" max="21" width="9" customWidth="1"/>
    <col min="22" max="36" width="9.08984375" customWidth="1"/>
    <col min="37" max="37" width="22.453125" style="24" customWidth="1"/>
    <col min="38" max="38" width="18.36328125" style="23" bestFit="1" customWidth="1"/>
  </cols>
  <sheetData>
    <row r="1" spans="1:39" ht="17.5" x14ac:dyDescent="0.2">
      <c r="A1" s="7" t="s">
        <v>33</v>
      </c>
    </row>
    <row r="2" spans="1:39" ht="19.5" customHeight="1" x14ac:dyDescent="0.2"/>
    <row r="3" spans="1:39" ht="17.5" x14ac:dyDescent="0.2">
      <c r="A3" s="2"/>
      <c r="B3" s="3" t="s">
        <v>49</v>
      </c>
      <c r="C3" s="3" t="s">
        <v>46</v>
      </c>
      <c r="D3" s="3" t="s">
        <v>45</v>
      </c>
      <c r="E3" s="3" t="s">
        <v>44</v>
      </c>
      <c r="F3" s="3" t="s">
        <v>42</v>
      </c>
      <c r="G3" s="3" t="s">
        <v>43</v>
      </c>
      <c r="H3" s="3">
        <v>96</v>
      </c>
      <c r="I3" s="3">
        <v>97</v>
      </c>
      <c r="J3" s="3">
        <v>98</v>
      </c>
      <c r="K3" s="3" t="s">
        <v>155</v>
      </c>
      <c r="L3" s="3" t="s">
        <v>4</v>
      </c>
      <c r="M3" s="3" t="s">
        <v>2</v>
      </c>
      <c r="N3" s="3" t="s">
        <v>3</v>
      </c>
      <c r="O3" s="3" t="s">
        <v>133</v>
      </c>
      <c r="P3" s="3" t="s">
        <v>134</v>
      </c>
      <c r="Q3" s="3" t="s">
        <v>135</v>
      </c>
      <c r="R3" s="3" t="s">
        <v>136</v>
      </c>
      <c r="S3" s="3" t="s">
        <v>137</v>
      </c>
      <c r="T3" s="3" t="s">
        <v>138</v>
      </c>
      <c r="U3" s="3" t="s">
        <v>139</v>
      </c>
      <c r="V3" s="3" t="s">
        <v>140</v>
      </c>
      <c r="W3" s="3" t="s">
        <v>141</v>
      </c>
      <c r="X3" s="3" t="s">
        <v>142</v>
      </c>
      <c r="Y3" s="3" t="s">
        <v>143</v>
      </c>
      <c r="Z3" s="3" t="s">
        <v>144</v>
      </c>
      <c r="AA3" s="3" t="s">
        <v>145</v>
      </c>
      <c r="AB3" s="3" t="s">
        <v>146</v>
      </c>
      <c r="AC3" s="3" t="s">
        <v>147</v>
      </c>
      <c r="AD3" s="3" t="s">
        <v>148</v>
      </c>
      <c r="AE3" s="3" t="s">
        <v>149</v>
      </c>
      <c r="AF3" s="3" t="s">
        <v>150</v>
      </c>
      <c r="AG3" s="3" t="s">
        <v>151</v>
      </c>
      <c r="AH3" s="3" t="s">
        <v>152</v>
      </c>
      <c r="AI3" s="3" t="s">
        <v>153</v>
      </c>
      <c r="AJ3" s="3" t="s">
        <v>154</v>
      </c>
      <c r="AK3" s="46" t="s">
        <v>122</v>
      </c>
      <c r="AL3" s="31" t="s">
        <v>121</v>
      </c>
      <c r="AM3" s="17"/>
    </row>
    <row r="4" spans="1:39" ht="14.5" x14ac:dyDescent="0.2">
      <c r="A4" s="2" t="s">
        <v>10</v>
      </c>
      <c r="B4" s="4">
        <v>129.43</v>
      </c>
      <c r="C4" s="4">
        <v>142.63</v>
      </c>
      <c r="D4" s="4">
        <v>155.09</v>
      </c>
      <c r="E4" s="4">
        <v>127.18</v>
      </c>
      <c r="F4" s="4">
        <v>138.93</v>
      </c>
      <c r="G4" s="4">
        <v>155.55000000000001</v>
      </c>
      <c r="H4" s="4">
        <v>174.08</v>
      </c>
      <c r="I4" s="4">
        <v>186.44</v>
      </c>
      <c r="J4" s="4">
        <v>267.23</v>
      </c>
      <c r="K4" s="4">
        <v>290.67</v>
      </c>
      <c r="L4" s="4">
        <v>306.35000000000002</v>
      </c>
      <c r="M4" s="4">
        <v>306.43</v>
      </c>
      <c r="N4" s="4">
        <v>332.1</v>
      </c>
      <c r="O4" s="4">
        <v>415</v>
      </c>
      <c r="P4" s="4">
        <v>449</v>
      </c>
      <c r="Q4" s="4">
        <v>477</v>
      </c>
      <c r="R4" s="4">
        <v>495</v>
      </c>
      <c r="S4" s="4">
        <v>534</v>
      </c>
      <c r="T4" s="4">
        <v>400</v>
      </c>
      <c r="U4" s="4">
        <v>435</v>
      </c>
      <c r="V4" s="4">
        <v>450</v>
      </c>
      <c r="W4" s="4">
        <v>459</v>
      </c>
      <c r="X4" s="4">
        <v>485</v>
      </c>
      <c r="Y4" s="4">
        <v>514</v>
      </c>
      <c r="Z4" s="4">
        <v>461</v>
      </c>
      <c r="AA4" s="4">
        <v>411</v>
      </c>
      <c r="AB4" s="4">
        <v>537</v>
      </c>
      <c r="AC4" s="4">
        <v>557</v>
      </c>
      <c r="AD4" s="4">
        <v>610</v>
      </c>
      <c r="AE4" s="4">
        <v>641</v>
      </c>
      <c r="AF4" s="34">
        <v>678</v>
      </c>
      <c r="AG4" s="34">
        <v>769</v>
      </c>
      <c r="AH4" s="34">
        <v>774</v>
      </c>
      <c r="AI4" s="34">
        <v>787</v>
      </c>
      <c r="AJ4" s="34">
        <v>829</v>
      </c>
      <c r="AK4" s="26">
        <f>(AJ4-B4)/B4</f>
        <v>5.4050065672564314</v>
      </c>
      <c r="AL4" s="31">
        <v>41</v>
      </c>
      <c r="AM4" s="19"/>
    </row>
    <row r="5" spans="1:39" ht="14.5" x14ac:dyDescent="0.2">
      <c r="A5" s="2"/>
      <c r="B5" s="4"/>
      <c r="C5" s="4">
        <f t="shared" ref="C5:H5" si="0">(C4-B4)/B4*100</f>
        <v>10.198562929768979</v>
      </c>
      <c r="D5" s="4">
        <f t="shared" si="0"/>
        <v>8.7358900652036802</v>
      </c>
      <c r="E5" s="4">
        <f t="shared" si="0"/>
        <v>-17.99600232123283</v>
      </c>
      <c r="F5" s="4">
        <f t="shared" si="0"/>
        <v>9.2388740367982383</v>
      </c>
      <c r="G5" s="4">
        <f t="shared" si="0"/>
        <v>11.962858993737855</v>
      </c>
      <c r="H5" s="4">
        <f t="shared" si="0"/>
        <v>11.912568306010929</v>
      </c>
      <c r="I5" s="4">
        <f>(I4-H4)/H4*100</f>
        <v>7.1001838235294032</v>
      </c>
      <c r="J5" s="4">
        <f t="shared" ref="J5:U5" si="1">(J4-I4)/I4*100</f>
        <v>43.332975756275488</v>
      </c>
      <c r="K5" s="4">
        <f t="shared" si="1"/>
        <v>8.771470269056616</v>
      </c>
      <c r="L5" s="4">
        <f t="shared" si="1"/>
        <v>5.3944335500739689</v>
      </c>
      <c r="M5" s="4">
        <f t="shared" si="1"/>
        <v>2.6113921984652875E-2</v>
      </c>
      <c r="N5" s="4">
        <f t="shared" si="1"/>
        <v>8.3771171229971007</v>
      </c>
      <c r="O5" s="4">
        <f t="shared" si="1"/>
        <v>24.962360734718452</v>
      </c>
      <c r="P5" s="4">
        <f t="shared" si="1"/>
        <v>8.19277108433735</v>
      </c>
      <c r="Q5" s="4">
        <f t="shared" si="1"/>
        <v>6.2360801781737196</v>
      </c>
      <c r="R5" s="4">
        <f t="shared" si="1"/>
        <v>3.7735849056603774</v>
      </c>
      <c r="S5" s="4">
        <f t="shared" si="1"/>
        <v>7.878787878787878</v>
      </c>
      <c r="T5" s="4">
        <f t="shared" si="1"/>
        <v>-25.0936329588015</v>
      </c>
      <c r="U5" s="4">
        <f t="shared" si="1"/>
        <v>8.75</v>
      </c>
      <c r="V5" s="4">
        <f t="shared" ref="V5:AG5" si="2">(V4-U4)/U4*100</f>
        <v>3.4482758620689653</v>
      </c>
      <c r="W5" s="4">
        <f t="shared" si="2"/>
        <v>2</v>
      </c>
      <c r="X5" s="4">
        <f t="shared" si="2"/>
        <v>5.6644880174291936</v>
      </c>
      <c r="Y5" s="4">
        <f t="shared" si="2"/>
        <v>5.9793814432989691</v>
      </c>
      <c r="Z5" s="4">
        <f t="shared" si="2"/>
        <v>-10.311284046692606</v>
      </c>
      <c r="AA5" s="4">
        <f t="shared" si="2"/>
        <v>-10.845986984815619</v>
      </c>
      <c r="AB5" s="4">
        <f t="shared" si="2"/>
        <v>30.656934306569344</v>
      </c>
      <c r="AC5" s="4">
        <f t="shared" si="2"/>
        <v>3.7243947858472999</v>
      </c>
      <c r="AD5" s="4">
        <f t="shared" si="2"/>
        <v>9.5152603231597848</v>
      </c>
      <c r="AE5" s="4">
        <f t="shared" si="2"/>
        <v>5.081967213114754</v>
      </c>
      <c r="AF5" s="4">
        <f t="shared" si="2"/>
        <v>5.77223088923557</v>
      </c>
      <c r="AG5" s="4">
        <f t="shared" si="2"/>
        <v>13.421828908554573</v>
      </c>
      <c r="AH5" s="4">
        <f>(AH4-AF4)/AF4*100</f>
        <v>14.159292035398231</v>
      </c>
      <c r="AI5" s="4">
        <f>(AI4-AG4)/AG4*100</f>
        <v>2.3407022106631992</v>
      </c>
      <c r="AJ5" s="4">
        <f>(AJ4-AH4)/AH4*100</f>
        <v>7.1059431524547803</v>
      </c>
      <c r="AK5" s="32">
        <f>POWER(AJ4/B4,1/(COUNT(B4:AJ4)-1))-1</f>
        <v>5.6139204293123912E-2</v>
      </c>
      <c r="AL5" s="31"/>
      <c r="AM5" s="19"/>
    </row>
    <row r="6" spans="1:39" ht="14.5" x14ac:dyDescent="0.2">
      <c r="A6" s="2" t="s">
        <v>11</v>
      </c>
      <c r="B6" s="4">
        <v>76.86</v>
      </c>
      <c r="C6" s="4">
        <v>86.08</v>
      </c>
      <c r="D6" s="4">
        <v>92.23</v>
      </c>
      <c r="E6" s="4">
        <v>91.46</v>
      </c>
      <c r="F6" s="4">
        <v>93.01</v>
      </c>
      <c r="G6" s="4">
        <v>98.14</v>
      </c>
      <c r="H6" s="4">
        <v>103.88</v>
      </c>
      <c r="I6" s="4">
        <v>108.21</v>
      </c>
      <c r="J6" s="4">
        <v>103.29</v>
      </c>
      <c r="K6" s="4">
        <v>104.57</v>
      </c>
      <c r="L6" s="4">
        <v>107.72</v>
      </c>
      <c r="M6" s="4">
        <v>111.03</v>
      </c>
      <c r="N6" s="4">
        <v>113.66</v>
      </c>
      <c r="O6" s="4">
        <v>144</v>
      </c>
      <c r="P6" s="4">
        <v>161</v>
      </c>
      <c r="Q6" s="4">
        <v>172</v>
      </c>
      <c r="R6" s="4">
        <v>185</v>
      </c>
      <c r="S6" s="4">
        <v>198</v>
      </c>
      <c r="T6" s="4">
        <v>254</v>
      </c>
      <c r="U6" s="4">
        <v>273</v>
      </c>
      <c r="V6" s="4">
        <v>286</v>
      </c>
      <c r="W6" s="4">
        <v>312</v>
      </c>
      <c r="X6" s="4">
        <v>327</v>
      </c>
      <c r="Y6" s="4">
        <v>347</v>
      </c>
      <c r="Z6" s="4">
        <v>386</v>
      </c>
      <c r="AA6" s="4">
        <v>332</v>
      </c>
      <c r="AB6" s="4">
        <v>414</v>
      </c>
      <c r="AC6" s="4">
        <v>437</v>
      </c>
      <c r="AD6" s="4">
        <v>455</v>
      </c>
      <c r="AE6" s="4">
        <v>491</v>
      </c>
      <c r="AF6" s="4">
        <v>527</v>
      </c>
      <c r="AG6" s="4">
        <v>565</v>
      </c>
      <c r="AH6" s="4">
        <v>611</v>
      </c>
      <c r="AI6" s="4">
        <v>653</v>
      </c>
      <c r="AJ6" s="4">
        <v>688</v>
      </c>
      <c r="AK6" s="26">
        <f t="shared" ref="AK6" si="3">(AJ6-B6)/B6</f>
        <v>7.9513400988810821</v>
      </c>
      <c r="AL6" s="31">
        <v>89</v>
      </c>
      <c r="AM6" s="19"/>
    </row>
    <row r="7" spans="1:39" ht="14.5" x14ac:dyDescent="0.2">
      <c r="A7" s="2"/>
      <c r="B7" s="4"/>
      <c r="C7" s="4">
        <f t="shared" ref="C7:H7" si="4">(C6-B6)/B6*100</f>
        <v>11.995836586000518</v>
      </c>
      <c r="D7" s="4">
        <f t="shared" si="4"/>
        <v>7.1445167286245423</v>
      </c>
      <c r="E7" s="4">
        <f t="shared" si="4"/>
        <v>-0.83486934836822102</v>
      </c>
      <c r="F7" s="4">
        <f t="shared" si="4"/>
        <v>1.6947299365843116</v>
      </c>
      <c r="G7" s="4">
        <f t="shared" si="4"/>
        <v>5.5155359638748473</v>
      </c>
      <c r="H7" s="4">
        <f t="shared" si="4"/>
        <v>5.8487874465049874</v>
      </c>
      <c r="I7" s="4">
        <f t="shared" ref="I7:Z7" si="5">(I6-H6)/H6*100</f>
        <v>4.1682710820177116</v>
      </c>
      <c r="J7" s="4">
        <f t="shared" si="5"/>
        <v>-4.5467147213750927</v>
      </c>
      <c r="K7" s="4">
        <f t="shared" si="5"/>
        <v>1.2392293542453159</v>
      </c>
      <c r="L7" s="4">
        <f t="shared" si="5"/>
        <v>3.0123362341015643</v>
      </c>
      <c r="M7" s="4">
        <f t="shared" si="5"/>
        <v>3.0727812848124789</v>
      </c>
      <c r="N7" s="4">
        <f t="shared" si="5"/>
        <v>2.3687291722957715</v>
      </c>
      <c r="O7" s="4">
        <f t="shared" si="5"/>
        <v>26.693647721273976</v>
      </c>
      <c r="P7" s="4">
        <f t="shared" si="5"/>
        <v>11.805555555555555</v>
      </c>
      <c r="Q7" s="4">
        <f t="shared" si="5"/>
        <v>6.8322981366459627</v>
      </c>
      <c r="R7" s="4">
        <f t="shared" si="5"/>
        <v>7.5581395348837201</v>
      </c>
      <c r="S7" s="4">
        <f t="shared" si="5"/>
        <v>7.0270270270270272</v>
      </c>
      <c r="T7" s="4">
        <f t="shared" si="5"/>
        <v>28.28282828282828</v>
      </c>
      <c r="U7" s="4">
        <f t="shared" si="5"/>
        <v>7.4803149606299222</v>
      </c>
      <c r="V7" s="4">
        <f t="shared" si="5"/>
        <v>4.7619047619047619</v>
      </c>
      <c r="W7" s="4">
        <f t="shared" si="5"/>
        <v>9.0909090909090917</v>
      </c>
      <c r="X7" s="4">
        <f t="shared" si="5"/>
        <v>4.8076923076923084</v>
      </c>
      <c r="Y7" s="4">
        <f t="shared" si="5"/>
        <v>6.1162079510703364</v>
      </c>
      <c r="Z7" s="4">
        <f t="shared" si="5"/>
        <v>11.239193083573488</v>
      </c>
      <c r="AA7" s="4">
        <f t="shared" ref="AA7:AG7" si="6">(AA6-Z6)/Z6*100</f>
        <v>-13.989637305699482</v>
      </c>
      <c r="AB7" s="4">
        <f t="shared" si="6"/>
        <v>24.69879518072289</v>
      </c>
      <c r="AC7" s="4">
        <f t="shared" si="6"/>
        <v>5.5555555555555554</v>
      </c>
      <c r="AD7" s="4">
        <f t="shared" si="6"/>
        <v>4.1189931350114417</v>
      </c>
      <c r="AE7" s="4">
        <f t="shared" si="6"/>
        <v>7.9120879120879115</v>
      </c>
      <c r="AF7" s="4">
        <f t="shared" si="6"/>
        <v>7.3319755600814664</v>
      </c>
      <c r="AG7" s="4">
        <f t="shared" si="6"/>
        <v>7.2106261859582546</v>
      </c>
      <c r="AH7" s="4">
        <f>(AH6-AF6)/AF6*100</f>
        <v>15.939278937381404</v>
      </c>
      <c r="AI7" s="4">
        <f>(AI6-AG6)/AG6*100</f>
        <v>15.575221238938052</v>
      </c>
      <c r="AJ7" s="4">
        <f>(AJ6-AH6)/AH6*100</f>
        <v>12.60229132569558</v>
      </c>
      <c r="AK7" s="32">
        <f t="shared" ref="AK7" si="7">POWER(AJ6/B6,1/(COUNT(B6:AJ6)-1))-1</f>
        <v>6.6588035341325957E-2</v>
      </c>
      <c r="AL7" s="31"/>
      <c r="AM7" s="19"/>
    </row>
    <row r="8" spans="1:39" ht="14.5" x14ac:dyDescent="0.2">
      <c r="A8" s="2" t="s">
        <v>81</v>
      </c>
      <c r="B8" s="4">
        <v>129.57</v>
      </c>
      <c r="C8" s="4">
        <v>156.83000000000001</v>
      </c>
      <c r="D8" s="4">
        <v>173.09</v>
      </c>
      <c r="E8" s="4">
        <v>190.95</v>
      </c>
      <c r="F8" s="4">
        <v>204.9</v>
      </c>
      <c r="G8" s="4">
        <v>236.64</v>
      </c>
      <c r="H8" s="4">
        <v>280.8</v>
      </c>
      <c r="I8" s="4">
        <v>319.26</v>
      </c>
      <c r="J8" s="4">
        <v>367.82</v>
      </c>
      <c r="K8" s="4">
        <v>409.72</v>
      </c>
      <c r="L8" s="4">
        <v>461.32</v>
      </c>
      <c r="M8" s="4">
        <v>503.02</v>
      </c>
      <c r="N8" s="4">
        <v>552.66999999999996</v>
      </c>
      <c r="O8" s="4">
        <v>618</v>
      </c>
      <c r="P8" s="4">
        <v>675</v>
      </c>
      <c r="Q8" s="4">
        <v>731</v>
      </c>
      <c r="R8" s="4">
        <v>776</v>
      </c>
      <c r="S8" s="4">
        <v>820</v>
      </c>
      <c r="T8" s="4">
        <v>883</v>
      </c>
      <c r="U8" s="4">
        <v>942</v>
      </c>
      <c r="V8" s="4">
        <v>986</v>
      </c>
      <c r="W8" s="4">
        <v>1009</v>
      </c>
      <c r="X8" s="4">
        <v>1065</v>
      </c>
      <c r="Y8" s="4">
        <v>1131</v>
      </c>
      <c r="Z8" s="4">
        <v>1289</v>
      </c>
      <c r="AA8" s="4">
        <v>1330</v>
      </c>
      <c r="AB8" s="4">
        <v>1666</v>
      </c>
      <c r="AC8" s="4">
        <v>1757</v>
      </c>
      <c r="AD8" s="4">
        <v>1824</v>
      </c>
      <c r="AE8" s="4">
        <v>1932</v>
      </c>
      <c r="AF8" s="4">
        <v>2060</v>
      </c>
      <c r="AG8" s="4">
        <v>2169</v>
      </c>
      <c r="AH8" s="4">
        <v>2249</v>
      </c>
      <c r="AI8" s="4">
        <v>2357</v>
      </c>
      <c r="AJ8" s="4">
        <v>2473</v>
      </c>
      <c r="AK8" s="26">
        <f t="shared" ref="AK8" si="8">(AJ8-B8)/B8</f>
        <v>18.086208227213088</v>
      </c>
      <c r="AL8" s="31">
        <v>483</v>
      </c>
      <c r="AM8" s="18"/>
    </row>
    <row r="9" spans="1:39" ht="14.5" x14ac:dyDescent="0.2">
      <c r="A9" s="2"/>
      <c r="B9" s="4"/>
      <c r="C9" s="4">
        <f t="shared" ref="C9:H9" si="9">(C8-B8)/B8*100</f>
        <v>21.038820714671623</v>
      </c>
      <c r="D9" s="4">
        <f t="shared" si="9"/>
        <v>10.36791430211056</v>
      </c>
      <c r="E9" s="4">
        <f t="shared" si="9"/>
        <v>10.318331503841923</v>
      </c>
      <c r="F9" s="4">
        <f t="shared" si="9"/>
        <v>7.3055773762765215</v>
      </c>
      <c r="G9" s="4">
        <f t="shared" si="9"/>
        <v>15.490483162518293</v>
      </c>
      <c r="H9" s="4">
        <f t="shared" si="9"/>
        <v>18.661257606490881</v>
      </c>
      <c r="I9" s="4">
        <f t="shared" ref="I9:U9" si="10">(I8-H8)/H8*100</f>
        <v>13.696581196581189</v>
      </c>
      <c r="J9" s="4">
        <f t="shared" si="10"/>
        <v>15.210173526279522</v>
      </c>
      <c r="K9" s="4">
        <f t="shared" si="10"/>
        <v>11.391441465934433</v>
      </c>
      <c r="L9" s="4">
        <f t="shared" si="10"/>
        <v>12.593966611344323</v>
      </c>
      <c r="M9" s="4">
        <f t="shared" si="10"/>
        <v>9.0392785918668146</v>
      </c>
      <c r="N9" s="4">
        <f t="shared" si="10"/>
        <v>9.8703828873603392</v>
      </c>
      <c r="O9" s="4">
        <f>(O8-N8)/N8*100</f>
        <v>11.820797220764661</v>
      </c>
      <c r="P9" s="4">
        <f t="shared" si="10"/>
        <v>9.2233009708737868</v>
      </c>
      <c r="Q9" s="4">
        <f t="shared" si="10"/>
        <v>8.2962962962962958</v>
      </c>
      <c r="R9" s="4">
        <f t="shared" si="10"/>
        <v>6.1559507523939807</v>
      </c>
      <c r="S9" s="4">
        <f t="shared" si="10"/>
        <v>5.6701030927835054</v>
      </c>
      <c r="T9" s="4">
        <f t="shared" si="10"/>
        <v>7.6829268292682924</v>
      </c>
      <c r="U9" s="4">
        <f t="shared" si="10"/>
        <v>6.681766704416761</v>
      </c>
      <c r="V9" s="4">
        <f t="shared" ref="V9:AG9" si="11">(V8-U8)/U8*100</f>
        <v>4.6709129511677281</v>
      </c>
      <c r="W9" s="4">
        <f t="shared" si="11"/>
        <v>2.3326572008113589</v>
      </c>
      <c r="X9" s="4">
        <f t="shared" si="11"/>
        <v>5.5500495540138752</v>
      </c>
      <c r="Y9" s="4">
        <f t="shared" si="11"/>
        <v>6.197183098591549</v>
      </c>
      <c r="Z9" s="4">
        <f t="shared" si="11"/>
        <v>13.969938107869142</v>
      </c>
      <c r="AA9" s="4">
        <f t="shared" si="11"/>
        <v>3.1807602792862681</v>
      </c>
      <c r="AB9" s="4">
        <f t="shared" si="11"/>
        <v>25.263157894736842</v>
      </c>
      <c r="AC9" s="4">
        <f t="shared" si="11"/>
        <v>5.46218487394958</v>
      </c>
      <c r="AD9" s="4">
        <f t="shared" si="11"/>
        <v>3.8133181559476377</v>
      </c>
      <c r="AE9" s="4">
        <f t="shared" si="11"/>
        <v>5.9210526315789469</v>
      </c>
      <c r="AF9" s="4">
        <f t="shared" si="11"/>
        <v>6.625258799171843</v>
      </c>
      <c r="AG9" s="4">
        <f t="shared" si="11"/>
        <v>5.29126213592233</v>
      </c>
      <c r="AH9" s="4">
        <f>(AH8-AF8)/AF8*100</f>
        <v>9.1747572815533989</v>
      </c>
      <c r="AI9" s="4">
        <f>(AI8-AG8)/AG8*100</f>
        <v>8.6675887505763018</v>
      </c>
      <c r="AJ9" s="4">
        <f>(AJ8-AH8)/AH8*100</f>
        <v>9.9599822143174741</v>
      </c>
      <c r="AK9" s="32">
        <f t="shared" ref="AK9" si="12">POWER(AJ8/B8,1/(COUNT(B8:AJ8)-1))-1</f>
        <v>9.060686029802989E-2</v>
      </c>
      <c r="AL9" s="31"/>
      <c r="AM9" s="19"/>
    </row>
    <row r="10" spans="1:39" ht="14.5" x14ac:dyDescent="0.2">
      <c r="A10" s="2" t="s">
        <v>82</v>
      </c>
      <c r="B10" s="4">
        <v>83.95</v>
      </c>
      <c r="C10" s="4">
        <v>98.02</v>
      </c>
      <c r="D10" s="4">
        <v>105.26</v>
      </c>
      <c r="E10" s="4">
        <v>123.33</v>
      </c>
      <c r="F10" s="4">
        <v>128.76</v>
      </c>
      <c r="G10" s="4">
        <v>140.58000000000001</v>
      </c>
      <c r="H10" s="4">
        <v>155.29</v>
      </c>
      <c r="I10" s="4">
        <v>169.12</v>
      </c>
      <c r="J10" s="4">
        <v>185.65</v>
      </c>
      <c r="K10" s="4">
        <v>204.54</v>
      </c>
      <c r="L10" s="4">
        <v>226.21</v>
      </c>
      <c r="M10" s="4">
        <v>249.81</v>
      </c>
      <c r="N10" s="4">
        <v>272.79000000000002</v>
      </c>
      <c r="O10" s="4">
        <v>309</v>
      </c>
      <c r="P10" s="4">
        <v>341</v>
      </c>
      <c r="Q10" s="4">
        <v>377</v>
      </c>
      <c r="R10" s="4">
        <v>411</v>
      </c>
      <c r="S10" s="4">
        <v>451</v>
      </c>
      <c r="T10" s="4">
        <v>567</v>
      </c>
      <c r="U10" s="4">
        <v>619</v>
      </c>
      <c r="V10" s="4">
        <v>653</v>
      </c>
      <c r="W10" s="4">
        <v>719</v>
      </c>
      <c r="X10" s="4">
        <v>757</v>
      </c>
      <c r="Y10" s="4">
        <v>823</v>
      </c>
      <c r="Z10" s="4">
        <v>855</v>
      </c>
      <c r="AA10" s="4">
        <v>872</v>
      </c>
      <c r="AB10" s="4">
        <v>995</v>
      </c>
      <c r="AC10" s="4">
        <v>1059</v>
      </c>
      <c r="AD10" s="4">
        <v>1118</v>
      </c>
      <c r="AE10" s="4">
        <v>1212</v>
      </c>
      <c r="AF10" s="4">
        <v>1301</v>
      </c>
      <c r="AG10" s="4">
        <v>1386</v>
      </c>
      <c r="AH10" s="4">
        <v>1426</v>
      </c>
      <c r="AI10" s="4">
        <v>1523</v>
      </c>
      <c r="AJ10" s="4">
        <v>1677</v>
      </c>
      <c r="AK10" s="26">
        <f t="shared" ref="AK10" si="13">(AJ10-B10)/B10</f>
        <v>18.976176295413936</v>
      </c>
      <c r="AL10" s="31">
        <v>157</v>
      </c>
      <c r="AM10" s="18"/>
    </row>
    <row r="11" spans="1:39" ht="14.5" x14ac:dyDescent="0.2">
      <c r="A11" s="2"/>
      <c r="B11" s="4"/>
      <c r="C11" s="4">
        <f t="shared" ref="C11:H11" si="14">(C10-B10)/B10*100</f>
        <v>16.759976176295403</v>
      </c>
      <c r="D11" s="4">
        <f t="shared" si="14"/>
        <v>7.3862477045501018</v>
      </c>
      <c r="E11" s="4">
        <f t="shared" si="14"/>
        <v>17.167015010450307</v>
      </c>
      <c r="F11" s="4">
        <f t="shared" si="14"/>
        <v>4.4028216978837209</v>
      </c>
      <c r="G11" s="4">
        <f t="shared" si="14"/>
        <v>9.1798695246971285</v>
      </c>
      <c r="H11" s="4">
        <f t="shared" si="14"/>
        <v>10.463792858159039</v>
      </c>
      <c r="I11" s="4">
        <f t="shared" ref="I11:V11" si="15">(I10-H10)/H10*100</f>
        <v>8.9059179599459171</v>
      </c>
      <c r="J11" s="4">
        <f t="shared" si="15"/>
        <v>9.7741248817407751</v>
      </c>
      <c r="K11" s="4">
        <f t="shared" si="15"/>
        <v>10.175060597899265</v>
      </c>
      <c r="L11" s="4">
        <f t="shared" si="15"/>
        <v>10.594504742348693</v>
      </c>
      <c r="M11" s="4">
        <f>(M10-L10)/L10*100</f>
        <v>10.432783696565135</v>
      </c>
      <c r="N11" s="4">
        <f t="shared" si="15"/>
        <v>9.1989912333373436</v>
      </c>
      <c r="O11" s="4">
        <f t="shared" si="15"/>
        <v>13.273946992191787</v>
      </c>
      <c r="P11" s="4">
        <f t="shared" si="15"/>
        <v>10.355987055016183</v>
      </c>
      <c r="Q11" s="4">
        <f t="shared" si="15"/>
        <v>10.557184750733137</v>
      </c>
      <c r="R11" s="4">
        <f t="shared" si="15"/>
        <v>9.0185676392572933</v>
      </c>
      <c r="S11" s="4">
        <f t="shared" si="15"/>
        <v>9.7323600973236015</v>
      </c>
      <c r="T11" s="4">
        <f t="shared" si="15"/>
        <v>25.72062084257206</v>
      </c>
      <c r="U11" s="4">
        <f t="shared" si="15"/>
        <v>9.171075837742503</v>
      </c>
      <c r="V11" s="4">
        <f t="shared" si="15"/>
        <v>5.4927302100161546</v>
      </c>
      <c r="W11" s="4">
        <f t="shared" ref="W11:AG11" si="16">(W10-V10)/V10*100</f>
        <v>10.107197549770291</v>
      </c>
      <c r="X11" s="4">
        <f t="shared" si="16"/>
        <v>5.285118219749652</v>
      </c>
      <c r="Y11" s="4">
        <f t="shared" si="16"/>
        <v>8.7186261558784679</v>
      </c>
      <c r="Z11" s="4">
        <f t="shared" si="16"/>
        <v>3.8882138517618468</v>
      </c>
      <c r="AA11" s="4">
        <f t="shared" si="16"/>
        <v>1.9883040935672516</v>
      </c>
      <c r="AB11" s="4">
        <f t="shared" si="16"/>
        <v>14.105504587155963</v>
      </c>
      <c r="AC11" s="4">
        <f t="shared" si="16"/>
        <v>6.4321608040201008</v>
      </c>
      <c r="AD11" s="4">
        <f t="shared" si="16"/>
        <v>5.571293673276676</v>
      </c>
      <c r="AE11" s="4">
        <f t="shared" si="16"/>
        <v>8.4078711985688734</v>
      </c>
      <c r="AF11" s="4">
        <f t="shared" si="16"/>
        <v>7.3432343234323429</v>
      </c>
      <c r="AG11" s="4">
        <f t="shared" si="16"/>
        <v>6.5334358186010757</v>
      </c>
      <c r="AH11" s="4">
        <f>(AH10-AF10)/AF10*100</f>
        <v>9.6079938508839344</v>
      </c>
      <c r="AI11" s="4">
        <f>(AI10-AG10)/AG10*100</f>
        <v>9.8845598845598843</v>
      </c>
      <c r="AJ11" s="4">
        <f>(AJ10-AH10)/AH10*100</f>
        <v>17.601683029453017</v>
      </c>
      <c r="AK11" s="32">
        <f t="shared" ref="AK11" si="17">POWER(AJ10/B10,1/(COUNT(B10:AJ10)-1))-1</f>
        <v>9.2069715162494736E-2</v>
      </c>
      <c r="AL11" s="31"/>
      <c r="AM11" s="19"/>
    </row>
    <row r="12" spans="1:39" ht="14.5" x14ac:dyDescent="0.2">
      <c r="A12" s="2" t="s">
        <v>16</v>
      </c>
      <c r="B12" s="4">
        <v>53.91</v>
      </c>
      <c r="C12" s="4">
        <v>64.959999999999994</v>
      </c>
      <c r="D12" s="4">
        <v>62.85</v>
      </c>
      <c r="E12" s="4">
        <v>61.68</v>
      </c>
      <c r="F12" s="4">
        <v>67.400000000000006</v>
      </c>
      <c r="G12" s="4">
        <v>72.98</v>
      </c>
      <c r="H12" s="4">
        <v>84.04</v>
      </c>
      <c r="I12" s="4">
        <v>89.73</v>
      </c>
      <c r="J12" s="4">
        <v>82.17</v>
      </c>
      <c r="K12" s="4">
        <v>85</v>
      </c>
      <c r="L12" s="4">
        <v>87.37</v>
      </c>
      <c r="M12" s="4">
        <v>88.35</v>
      </c>
      <c r="N12" s="4">
        <v>94.86</v>
      </c>
      <c r="O12" s="4">
        <v>186</v>
      </c>
      <c r="P12" s="4">
        <v>202</v>
      </c>
      <c r="Q12" s="4">
        <v>218</v>
      </c>
      <c r="R12" s="4">
        <v>224</v>
      </c>
      <c r="S12" s="4">
        <v>238</v>
      </c>
      <c r="T12" s="4">
        <v>176</v>
      </c>
      <c r="U12" s="4">
        <v>185</v>
      </c>
      <c r="V12" s="4">
        <v>194</v>
      </c>
      <c r="W12" s="4">
        <v>207</v>
      </c>
      <c r="X12" s="4">
        <v>215</v>
      </c>
      <c r="Y12" s="4">
        <v>229</v>
      </c>
      <c r="Z12" s="4">
        <v>248</v>
      </c>
      <c r="AA12" s="4">
        <v>184</v>
      </c>
      <c r="AB12" s="4">
        <v>210</v>
      </c>
      <c r="AC12" s="4">
        <v>225</v>
      </c>
      <c r="AD12" s="4">
        <v>251</v>
      </c>
      <c r="AE12" s="4">
        <v>272</v>
      </c>
      <c r="AF12" s="4">
        <v>291</v>
      </c>
      <c r="AG12" s="4">
        <v>306</v>
      </c>
      <c r="AH12" s="4">
        <v>314</v>
      </c>
      <c r="AI12" s="4">
        <v>338</v>
      </c>
      <c r="AJ12" s="4">
        <v>358</v>
      </c>
      <c r="AK12" s="26">
        <f t="shared" ref="AK12" si="18">(AJ12-B12)/B12</f>
        <v>5.6406974587275096</v>
      </c>
      <c r="AL12" s="31">
        <v>63</v>
      </c>
      <c r="AM12" s="19"/>
    </row>
    <row r="13" spans="1:39" ht="14.5" x14ac:dyDescent="0.2">
      <c r="A13" s="2"/>
      <c r="B13" s="4"/>
      <c r="C13" s="4">
        <f t="shared" ref="C13:AG13" si="19">(C12-B12)/B12*100</f>
        <v>20.497124837692446</v>
      </c>
      <c r="D13" s="4">
        <f t="shared" si="19"/>
        <v>-3.2481527093595948</v>
      </c>
      <c r="E13" s="4">
        <f t="shared" si="19"/>
        <v>-1.861575178997616</v>
      </c>
      <c r="F13" s="4">
        <f t="shared" si="19"/>
        <v>9.27367055771726</v>
      </c>
      <c r="G13" s="4">
        <f t="shared" si="19"/>
        <v>8.2789317507418367</v>
      </c>
      <c r="H13" s="4">
        <f t="shared" si="19"/>
        <v>15.154836941627844</v>
      </c>
      <c r="I13" s="4">
        <f t="shared" si="19"/>
        <v>6.7705854355068986</v>
      </c>
      <c r="J13" s="4">
        <f t="shared" si="19"/>
        <v>-8.4252758274824497</v>
      </c>
      <c r="K13" s="4">
        <f t="shared" si="19"/>
        <v>3.4440793476938034</v>
      </c>
      <c r="L13" s="4">
        <f t="shared" si="19"/>
        <v>2.7882352941176523</v>
      </c>
      <c r="M13" s="4">
        <f t="shared" si="19"/>
        <v>1.1216664759070503</v>
      </c>
      <c r="N13" s="4">
        <f t="shared" si="19"/>
        <v>7.368421052631585</v>
      </c>
      <c r="O13" s="4">
        <f t="shared" si="19"/>
        <v>96.078431372549019</v>
      </c>
      <c r="P13" s="4">
        <f t="shared" si="19"/>
        <v>8.6021505376344098</v>
      </c>
      <c r="Q13" s="4">
        <f t="shared" si="19"/>
        <v>7.9207920792079207</v>
      </c>
      <c r="R13" s="4">
        <f t="shared" si="19"/>
        <v>2.7522935779816518</v>
      </c>
      <c r="S13" s="4">
        <f t="shared" si="19"/>
        <v>6.25</v>
      </c>
      <c r="T13" s="4">
        <f t="shared" si="19"/>
        <v>-26.05042016806723</v>
      </c>
      <c r="U13" s="4">
        <f t="shared" si="19"/>
        <v>5.1136363636363642</v>
      </c>
      <c r="V13" s="4">
        <f t="shared" si="19"/>
        <v>4.8648648648648649</v>
      </c>
      <c r="W13" s="4">
        <f t="shared" si="19"/>
        <v>6.7010309278350517</v>
      </c>
      <c r="X13" s="4">
        <f t="shared" si="19"/>
        <v>3.8647342995169081</v>
      </c>
      <c r="Y13" s="4">
        <f t="shared" si="19"/>
        <v>6.5116279069767442</v>
      </c>
      <c r="Z13" s="4">
        <f t="shared" si="19"/>
        <v>8.2969432314410483</v>
      </c>
      <c r="AA13" s="4">
        <f t="shared" si="19"/>
        <v>-25.806451612903224</v>
      </c>
      <c r="AB13" s="4">
        <f t="shared" si="19"/>
        <v>14.130434782608695</v>
      </c>
      <c r="AC13" s="4">
        <f t="shared" si="19"/>
        <v>7.1428571428571423</v>
      </c>
      <c r="AD13" s="4">
        <f t="shared" si="19"/>
        <v>11.555555555555555</v>
      </c>
      <c r="AE13" s="4">
        <f t="shared" si="19"/>
        <v>8.3665338645418323</v>
      </c>
      <c r="AF13" s="4">
        <f t="shared" si="19"/>
        <v>6.9852941176470589</v>
      </c>
      <c r="AG13" s="4">
        <f t="shared" si="19"/>
        <v>5.1546391752577314</v>
      </c>
      <c r="AH13" s="4">
        <f>(AH12-AF12)/AF12*100</f>
        <v>7.9037800687285218</v>
      </c>
      <c r="AI13" s="4">
        <f>(AI12-AG12)/AG12*100</f>
        <v>10.457516339869281</v>
      </c>
      <c r="AJ13" s="4">
        <f>(AJ12-AH12)/AH12*100</f>
        <v>14.012738853503185</v>
      </c>
      <c r="AK13" s="32">
        <f t="shared" ref="AK13" si="20">POWER(AJ12/B12,1/(COUNT(B12:AJ12)-1))-1</f>
        <v>5.7262322828711243E-2</v>
      </c>
      <c r="AL13" s="31"/>
      <c r="AM13" s="19"/>
    </row>
    <row r="14" spans="1:39" ht="14.5" x14ac:dyDescent="0.2">
      <c r="A14" s="10" t="s">
        <v>12</v>
      </c>
      <c r="B14" s="38">
        <v>55.86</v>
      </c>
      <c r="C14" s="38">
        <v>61.81</v>
      </c>
      <c r="D14" s="38">
        <v>67.349999999999994</v>
      </c>
      <c r="E14" s="38">
        <v>73.31</v>
      </c>
      <c r="F14" s="38">
        <v>77.86</v>
      </c>
      <c r="G14" s="38">
        <v>85.4</v>
      </c>
      <c r="H14" s="38">
        <v>92.86</v>
      </c>
      <c r="I14" s="38">
        <v>96.46</v>
      </c>
      <c r="J14" s="38">
        <v>97.66</v>
      </c>
      <c r="K14" s="38">
        <v>105.98</v>
      </c>
      <c r="L14" s="38">
        <v>112.34</v>
      </c>
      <c r="M14" s="38">
        <v>119.26</v>
      </c>
      <c r="N14" s="38">
        <v>126.35</v>
      </c>
      <c r="O14" s="38">
        <v>143</v>
      </c>
      <c r="P14" s="38">
        <v>161</v>
      </c>
      <c r="Q14" s="38">
        <v>176</v>
      </c>
      <c r="R14" s="38">
        <v>186</v>
      </c>
      <c r="S14" s="38">
        <v>203</v>
      </c>
      <c r="T14" s="38">
        <v>256</v>
      </c>
      <c r="U14" s="38">
        <v>277</v>
      </c>
      <c r="V14" s="38">
        <v>295</v>
      </c>
      <c r="W14" s="38">
        <v>322</v>
      </c>
      <c r="X14" s="38">
        <v>341</v>
      </c>
      <c r="Y14" s="38">
        <v>364</v>
      </c>
      <c r="Z14" s="38">
        <v>389</v>
      </c>
      <c r="AA14" s="38">
        <v>346</v>
      </c>
      <c r="AB14" s="4">
        <v>534</v>
      </c>
      <c r="AC14" s="4">
        <v>458</v>
      </c>
      <c r="AD14" s="4">
        <v>489</v>
      </c>
      <c r="AE14" s="4">
        <v>520</v>
      </c>
      <c r="AF14" s="4">
        <v>547</v>
      </c>
      <c r="AG14" s="4">
        <v>575</v>
      </c>
      <c r="AH14" s="4">
        <v>607</v>
      </c>
      <c r="AI14" s="4">
        <v>637</v>
      </c>
      <c r="AJ14" s="4">
        <v>684</v>
      </c>
      <c r="AK14" s="26">
        <f t="shared" ref="AK14" si="21">(AJ14-B14)/B14</f>
        <v>11.244897959183673</v>
      </c>
      <c r="AL14" s="31">
        <v>309</v>
      </c>
      <c r="AM14" s="19"/>
    </row>
    <row r="15" spans="1:39" ht="14.5" x14ac:dyDescent="0.2">
      <c r="A15" s="2"/>
      <c r="B15" s="4"/>
      <c r="C15" s="4">
        <f t="shared" ref="C15:H15" si="22">(C14-B14)/B14*100</f>
        <v>10.651629072681709</v>
      </c>
      <c r="D15" s="4">
        <f t="shared" si="22"/>
        <v>8.9629509788060062</v>
      </c>
      <c r="E15" s="4">
        <f t="shared" si="22"/>
        <v>8.8492947290274806</v>
      </c>
      <c r="F15" s="4">
        <f t="shared" si="22"/>
        <v>6.206520256445228</v>
      </c>
      <c r="G15" s="4">
        <f t="shared" si="22"/>
        <v>9.6840482918058139</v>
      </c>
      <c r="H15" s="4">
        <f t="shared" si="22"/>
        <v>8.735362997658072</v>
      </c>
      <c r="I15" s="4">
        <f t="shared" ref="I15:U15" si="23">(I14-H14)/H14*100</f>
        <v>3.8768037906525894</v>
      </c>
      <c r="J15" s="4">
        <f t="shared" si="23"/>
        <v>1.2440389798880396</v>
      </c>
      <c r="K15" s="4">
        <f t="shared" si="23"/>
        <v>8.5193528568503059</v>
      </c>
      <c r="L15" s="4">
        <f t="shared" si="23"/>
        <v>6.001132289111152</v>
      </c>
      <c r="M15" s="4">
        <f t="shared" si="23"/>
        <v>6.1598718176962803</v>
      </c>
      <c r="N15" s="4">
        <f t="shared" si="23"/>
        <v>5.9449941304712306</v>
      </c>
      <c r="O15" s="4">
        <f t="shared" si="23"/>
        <v>13.17768104471706</v>
      </c>
      <c r="P15" s="4">
        <f t="shared" si="23"/>
        <v>12.587412587412588</v>
      </c>
      <c r="Q15" s="4">
        <f t="shared" si="23"/>
        <v>9.316770186335404</v>
      </c>
      <c r="R15" s="4">
        <f t="shared" si="23"/>
        <v>5.6818181818181817</v>
      </c>
      <c r="S15" s="4">
        <f t="shared" si="23"/>
        <v>9.1397849462365599</v>
      </c>
      <c r="T15" s="4">
        <f t="shared" si="23"/>
        <v>26.108374384236456</v>
      </c>
      <c r="U15" s="4">
        <f t="shared" si="23"/>
        <v>8.203125</v>
      </c>
      <c r="V15" s="4">
        <f t="shared" ref="V15:AG15" si="24">(V14-U14)/U14*100</f>
        <v>6.4981949458483745</v>
      </c>
      <c r="W15" s="4">
        <f t="shared" si="24"/>
        <v>9.1525423728813564</v>
      </c>
      <c r="X15" s="4">
        <f t="shared" si="24"/>
        <v>5.9006211180124222</v>
      </c>
      <c r="Y15" s="4">
        <f t="shared" si="24"/>
        <v>6.7448680351906152</v>
      </c>
      <c r="Z15" s="4">
        <f t="shared" si="24"/>
        <v>6.8681318681318686</v>
      </c>
      <c r="AA15" s="4">
        <f t="shared" si="24"/>
        <v>-11.053984575835475</v>
      </c>
      <c r="AB15" s="4">
        <f t="shared" si="24"/>
        <v>54.335260115606928</v>
      </c>
      <c r="AC15" s="4">
        <f t="shared" si="24"/>
        <v>-14.232209737827715</v>
      </c>
      <c r="AD15" s="4">
        <f t="shared" si="24"/>
        <v>6.7685589519650664</v>
      </c>
      <c r="AE15" s="4">
        <f t="shared" si="24"/>
        <v>6.3394683026584868</v>
      </c>
      <c r="AF15" s="4">
        <f t="shared" si="24"/>
        <v>5.1923076923076925</v>
      </c>
      <c r="AG15" s="4">
        <f t="shared" si="24"/>
        <v>5.1188299817184646</v>
      </c>
      <c r="AH15" s="4">
        <f>(AH14-AF14)/AF14*100</f>
        <v>10.968921389396709</v>
      </c>
      <c r="AI15" s="4">
        <f>(AI14-AG14)/AG14*100</f>
        <v>10.782608695652174</v>
      </c>
      <c r="AJ15" s="4">
        <f>(AJ14-AH14)/AH14*100</f>
        <v>12.685337726523887</v>
      </c>
      <c r="AK15" s="32">
        <f t="shared" ref="AK15" si="25">POWER(AJ14/B14,1/(COUNT(B14:AJ14)-1))-1</f>
        <v>7.6461945484127769E-2</v>
      </c>
      <c r="AL15" s="31"/>
      <c r="AM15" s="19"/>
    </row>
    <row r="16" spans="1:39" ht="14.5" x14ac:dyDescent="0.2">
      <c r="A16" s="2" t="s">
        <v>14</v>
      </c>
      <c r="B16" s="4">
        <v>51.71</v>
      </c>
      <c r="C16" s="4">
        <v>58.89</v>
      </c>
      <c r="D16" s="4">
        <v>62.29</v>
      </c>
      <c r="E16" s="4">
        <v>67.48</v>
      </c>
      <c r="F16" s="4">
        <v>69.37</v>
      </c>
      <c r="G16" s="4">
        <v>75.87</v>
      </c>
      <c r="H16" s="4">
        <v>86.3</v>
      </c>
      <c r="I16" s="4">
        <v>89.73</v>
      </c>
      <c r="J16" s="4">
        <v>88.17</v>
      </c>
      <c r="K16" s="4">
        <v>94.25</v>
      </c>
      <c r="L16" s="4">
        <v>97.91</v>
      </c>
      <c r="M16" s="4">
        <v>103.06</v>
      </c>
      <c r="N16" s="4">
        <v>110.51</v>
      </c>
      <c r="O16" s="4">
        <v>129</v>
      </c>
      <c r="P16" s="4">
        <v>146</v>
      </c>
      <c r="Q16" s="4">
        <v>158</v>
      </c>
      <c r="R16" s="4">
        <v>168</v>
      </c>
      <c r="S16" s="4">
        <v>179</v>
      </c>
      <c r="T16" s="4">
        <v>233</v>
      </c>
      <c r="U16" s="4">
        <v>249</v>
      </c>
      <c r="V16" s="4">
        <v>275</v>
      </c>
      <c r="W16" s="4">
        <v>295</v>
      </c>
      <c r="X16" s="4">
        <v>310</v>
      </c>
      <c r="Y16" s="4">
        <v>333</v>
      </c>
      <c r="Z16" s="4">
        <v>345</v>
      </c>
      <c r="AA16" s="4">
        <v>294</v>
      </c>
      <c r="AB16" s="4">
        <v>373</v>
      </c>
      <c r="AC16" s="4">
        <v>395</v>
      </c>
      <c r="AD16" s="4">
        <v>438</v>
      </c>
      <c r="AE16" s="4">
        <v>466</v>
      </c>
      <c r="AF16" s="4">
        <v>490</v>
      </c>
      <c r="AG16" s="4">
        <v>512</v>
      </c>
      <c r="AH16" s="4">
        <v>544</v>
      </c>
      <c r="AI16" s="4">
        <v>577</v>
      </c>
      <c r="AJ16" s="4">
        <v>607</v>
      </c>
      <c r="AK16" s="26">
        <f t="shared" ref="AK16" si="26">(AJ16-B16)/B16</f>
        <v>10.738541868110616</v>
      </c>
      <c r="AL16" s="31">
        <v>416</v>
      </c>
      <c r="AM16" s="19"/>
    </row>
    <row r="17" spans="1:39" ht="14.5" x14ac:dyDescent="0.2">
      <c r="A17" s="2"/>
      <c r="B17" s="4"/>
      <c r="C17" s="4">
        <f t="shared" ref="C17:H17" si="27">(C16-B16)/B16*100</f>
        <v>13.885128601817827</v>
      </c>
      <c r="D17" s="4">
        <f t="shared" si="27"/>
        <v>5.7734759721514664</v>
      </c>
      <c r="E17" s="4">
        <f t="shared" si="27"/>
        <v>8.3319955048964598</v>
      </c>
      <c r="F17" s="4">
        <f t="shared" si="27"/>
        <v>2.8008298755186729</v>
      </c>
      <c r="G17" s="4">
        <f t="shared" si="27"/>
        <v>9.370044687905434</v>
      </c>
      <c r="H17" s="4">
        <f t="shared" si="27"/>
        <v>13.747199156451813</v>
      </c>
      <c r="I17" s="4">
        <f t="shared" ref="I17:U17" si="28">(I16-H16)/H16*100</f>
        <v>3.9745075318655934</v>
      </c>
      <c r="J17" s="4">
        <f t="shared" si="28"/>
        <v>-1.7385489802741583</v>
      </c>
      <c r="K17" s="4">
        <f t="shared" si="28"/>
        <v>6.8957695361233959</v>
      </c>
      <c r="L17" s="4">
        <f t="shared" si="28"/>
        <v>3.8832891246684311</v>
      </c>
      <c r="M17" s="4">
        <f t="shared" si="28"/>
        <v>5.259932591155148</v>
      </c>
      <c r="N17" s="4">
        <f t="shared" si="28"/>
        <v>7.2287987580050475</v>
      </c>
      <c r="O17" s="4">
        <f t="shared" si="28"/>
        <v>16.73151750972762</v>
      </c>
      <c r="P17" s="4">
        <f t="shared" si="28"/>
        <v>13.178294573643413</v>
      </c>
      <c r="Q17" s="4">
        <f t="shared" si="28"/>
        <v>8.2191780821917799</v>
      </c>
      <c r="R17" s="4">
        <f t="shared" si="28"/>
        <v>6.3291139240506329</v>
      </c>
      <c r="S17" s="4">
        <f t="shared" si="28"/>
        <v>6.5476190476190483</v>
      </c>
      <c r="T17" s="4">
        <f t="shared" si="28"/>
        <v>30.16759776536313</v>
      </c>
      <c r="U17" s="4">
        <f t="shared" si="28"/>
        <v>6.866952789699571</v>
      </c>
      <c r="V17" s="4">
        <f t="shared" ref="V17:AG17" si="29">(V16-U16)/U16*100</f>
        <v>10.441767068273093</v>
      </c>
      <c r="W17" s="4">
        <f t="shared" si="29"/>
        <v>7.2727272727272725</v>
      </c>
      <c r="X17" s="4">
        <f t="shared" si="29"/>
        <v>5.0847457627118651</v>
      </c>
      <c r="Y17" s="4">
        <f t="shared" si="29"/>
        <v>7.419354838709677</v>
      </c>
      <c r="Z17" s="4">
        <f t="shared" si="29"/>
        <v>3.6036036036036037</v>
      </c>
      <c r="AA17" s="4">
        <f t="shared" si="29"/>
        <v>-14.782608695652174</v>
      </c>
      <c r="AB17" s="4">
        <f t="shared" si="29"/>
        <v>26.870748299319729</v>
      </c>
      <c r="AC17" s="4">
        <f t="shared" si="29"/>
        <v>5.8981233243967823</v>
      </c>
      <c r="AD17" s="4">
        <f t="shared" si="29"/>
        <v>10.886075949367088</v>
      </c>
      <c r="AE17" s="4">
        <f t="shared" si="29"/>
        <v>6.3926940639269407</v>
      </c>
      <c r="AF17" s="4">
        <f t="shared" si="29"/>
        <v>5.1502145922746783</v>
      </c>
      <c r="AG17" s="4">
        <f t="shared" si="29"/>
        <v>4.4897959183673466</v>
      </c>
      <c r="AH17" s="4">
        <f>(AH16-AF16)/AF16*100</f>
        <v>11.020408163265307</v>
      </c>
      <c r="AI17" s="4">
        <f>(AI16-AG16)/AG16*100</f>
        <v>12.6953125</v>
      </c>
      <c r="AJ17" s="4">
        <f>(AJ16-AH16)/AH16*100</f>
        <v>11.580882352941178</v>
      </c>
      <c r="AK17" s="32">
        <f t="shared" ref="AK17" si="30">POWER(AJ16/B16,1/(COUNT(B16:AJ16)-1))-1</f>
        <v>7.512569100228994E-2</v>
      </c>
      <c r="AL17" s="31"/>
      <c r="AM17" s="19"/>
    </row>
    <row r="18" spans="1:39" ht="14.5" x14ac:dyDescent="0.2">
      <c r="A18" s="2" t="s">
        <v>86</v>
      </c>
      <c r="B18" s="4">
        <v>55.94</v>
      </c>
      <c r="C18" s="4">
        <v>65.31</v>
      </c>
      <c r="D18" s="4">
        <v>70.150000000000006</v>
      </c>
      <c r="E18" s="4">
        <v>93.39</v>
      </c>
      <c r="F18" s="4">
        <v>95.85</v>
      </c>
      <c r="G18" s="4">
        <v>103.49</v>
      </c>
      <c r="H18" s="4">
        <v>115.75</v>
      </c>
      <c r="I18" s="4">
        <v>119.83</v>
      </c>
      <c r="J18" s="4">
        <v>129.33000000000001</v>
      </c>
      <c r="K18" s="4">
        <v>137.74</v>
      </c>
      <c r="L18" s="4">
        <v>145.66999999999999</v>
      </c>
      <c r="M18" s="4">
        <v>156.65</v>
      </c>
      <c r="N18" s="4">
        <v>172.1</v>
      </c>
      <c r="O18" s="4">
        <v>176</v>
      </c>
      <c r="P18" s="4">
        <v>194</v>
      </c>
      <c r="Q18" s="4">
        <v>202</v>
      </c>
      <c r="R18" s="4">
        <v>224</v>
      </c>
      <c r="S18" s="4">
        <v>247</v>
      </c>
      <c r="T18" s="4">
        <v>294</v>
      </c>
      <c r="U18" s="4">
        <v>325</v>
      </c>
      <c r="V18" s="4">
        <v>338</v>
      </c>
      <c r="W18" s="4">
        <v>377</v>
      </c>
      <c r="X18" s="4">
        <v>402</v>
      </c>
      <c r="Y18" s="4">
        <v>427</v>
      </c>
      <c r="Z18" s="4">
        <v>427</v>
      </c>
      <c r="AA18" s="4">
        <v>321</v>
      </c>
      <c r="AB18" s="4">
        <v>454</v>
      </c>
      <c r="AC18" s="4">
        <v>359</v>
      </c>
      <c r="AD18" s="4">
        <v>496</v>
      </c>
      <c r="AE18" s="4">
        <v>508</v>
      </c>
      <c r="AF18" s="4">
        <v>514</v>
      </c>
      <c r="AG18" s="4">
        <v>505</v>
      </c>
      <c r="AH18" s="4">
        <v>566</v>
      </c>
      <c r="AI18" s="4">
        <v>587</v>
      </c>
      <c r="AJ18" s="4">
        <v>617</v>
      </c>
      <c r="AK18" s="26">
        <f t="shared" ref="AK18" si="31">(AJ18-B18)/B18</f>
        <v>10.029674651412227</v>
      </c>
      <c r="AL18" s="31">
        <v>95</v>
      </c>
      <c r="AM18" s="19"/>
    </row>
    <row r="19" spans="1:39" ht="14.5" x14ac:dyDescent="0.2">
      <c r="A19" s="2"/>
      <c r="B19" s="4"/>
      <c r="C19" s="4">
        <f t="shared" ref="C19:H19" si="32">(C18-B18)/B18*100</f>
        <v>16.750089381480166</v>
      </c>
      <c r="D19" s="4">
        <f t="shared" si="32"/>
        <v>7.4108099831572547</v>
      </c>
      <c r="E19" s="4">
        <f t="shared" si="32"/>
        <v>33.129009265858869</v>
      </c>
      <c r="F19" s="4">
        <f t="shared" si="32"/>
        <v>2.634115001606161</v>
      </c>
      <c r="G19" s="4">
        <f t="shared" si="32"/>
        <v>7.9707876890975502</v>
      </c>
      <c r="H19" s="4">
        <f t="shared" si="32"/>
        <v>11.846555222726838</v>
      </c>
      <c r="I19" s="4">
        <f t="shared" ref="I19:U19" si="33">(I18-H18)/H18*100</f>
        <v>3.5248380129589618</v>
      </c>
      <c r="J19" s="4">
        <f t="shared" si="33"/>
        <v>7.9278978552950132</v>
      </c>
      <c r="K19" s="4">
        <f t="shared" si="33"/>
        <v>6.5027449161060815</v>
      </c>
      <c r="L19" s="4">
        <f t="shared" si="33"/>
        <v>5.7572237549005214</v>
      </c>
      <c r="M19" s="4">
        <f t="shared" si="33"/>
        <v>7.5375849522894347</v>
      </c>
      <c r="N19" s="4">
        <f t="shared" si="33"/>
        <v>9.8627513565272835</v>
      </c>
      <c r="O19" s="4">
        <f t="shared" si="33"/>
        <v>2.266124346310288</v>
      </c>
      <c r="P19" s="4">
        <f t="shared" si="33"/>
        <v>10.227272727272728</v>
      </c>
      <c r="Q19" s="4">
        <f t="shared" si="33"/>
        <v>4.1237113402061851</v>
      </c>
      <c r="R19" s="4">
        <f t="shared" si="33"/>
        <v>10.891089108910892</v>
      </c>
      <c r="S19" s="4">
        <f t="shared" si="33"/>
        <v>10.267857142857142</v>
      </c>
      <c r="T19" s="4">
        <f t="shared" si="33"/>
        <v>19.02834008097166</v>
      </c>
      <c r="U19" s="4">
        <f t="shared" si="33"/>
        <v>10.544217687074831</v>
      </c>
      <c r="V19" s="4">
        <f t="shared" ref="V19:AG19" si="34">(V18-U18)/U18*100</f>
        <v>4</v>
      </c>
      <c r="W19" s="4">
        <f t="shared" si="34"/>
        <v>11.538461538461538</v>
      </c>
      <c r="X19" s="4">
        <f t="shared" si="34"/>
        <v>6.6312997347480112</v>
      </c>
      <c r="Y19" s="4">
        <f t="shared" si="34"/>
        <v>6.2189054726368163</v>
      </c>
      <c r="Z19" s="4">
        <f t="shared" si="34"/>
        <v>0</v>
      </c>
      <c r="AA19" s="4">
        <f t="shared" si="34"/>
        <v>-24.824355971896956</v>
      </c>
      <c r="AB19" s="4">
        <f t="shared" si="34"/>
        <v>41.433021806853581</v>
      </c>
      <c r="AC19" s="4">
        <f t="shared" si="34"/>
        <v>-20.92511013215859</v>
      </c>
      <c r="AD19" s="4">
        <f t="shared" si="34"/>
        <v>38.16155988857939</v>
      </c>
      <c r="AE19" s="4">
        <f t="shared" si="34"/>
        <v>2.4193548387096775</v>
      </c>
      <c r="AF19" s="4">
        <f t="shared" si="34"/>
        <v>1.1811023622047243</v>
      </c>
      <c r="AG19" s="4">
        <f t="shared" si="34"/>
        <v>-1.7509727626459144</v>
      </c>
      <c r="AH19" s="4">
        <f>(AH18-AF18)/AF18*100</f>
        <v>10.116731517509727</v>
      </c>
      <c r="AI19" s="4">
        <f>(AI18-AG18)/AG18*100</f>
        <v>16.237623762376238</v>
      </c>
      <c r="AJ19" s="4">
        <f>(AJ18-AH18)/AH18*100</f>
        <v>9.010600706713781</v>
      </c>
      <c r="AK19" s="32">
        <f t="shared" ref="AK19" si="35">POWER(AJ18/B18,1/(COUNT(B18:AJ18)-1))-1</f>
        <v>7.3157855341032807E-2</v>
      </c>
      <c r="AL19" s="31"/>
      <c r="AM19" s="19"/>
    </row>
    <row r="20" spans="1:39" ht="14.5" x14ac:dyDescent="0.2">
      <c r="A20" s="2" t="s">
        <v>17</v>
      </c>
      <c r="B20" s="4">
        <v>100.66</v>
      </c>
      <c r="C20" s="4">
        <v>117.74</v>
      </c>
      <c r="D20" s="4">
        <v>132.22999999999999</v>
      </c>
      <c r="E20" s="4">
        <v>144.34</v>
      </c>
      <c r="F20" s="4">
        <v>152.94</v>
      </c>
      <c r="G20" s="4">
        <v>170.3</v>
      </c>
      <c r="H20" s="4">
        <v>187.99</v>
      </c>
      <c r="I20" s="4">
        <v>198.04</v>
      </c>
      <c r="J20" s="4">
        <v>217.9</v>
      </c>
      <c r="K20" s="4">
        <v>235.8</v>
      </c>
      <c r="L20" s="4">
        <v>248.55</v>
      </c>
      <c r="M20" s="4">
        <v>266.13</v>
      </c>
      <c r="N20" s="4">
        <v>283.66000000000003</v>
      </c>
      <c r="O20" s="4">
        <v>319</v>
      </c>
      <c r="P20" s="4">
        <v>354</v>
      </c>
      <c r="Q20" s="4">
        <v>393</v>
      </c>
      <c r="R20" s="4">
        <v>440</v>
      </c>
      <c r="S20" s="4">
        <v>502</v>
      </c>
      <c r="T20" s="4">
        <v>513</v>
      </c>
      <c r="U20" s="4">
        <v>557</v>
      </c>
      <c r="V20" s="4">
        <v>587</v>
      </c>
      <c r="W20" s="4">
        <v>583</v>
      </c>
      <c r="X20" s="4">
        <v>618</v>
      </c>
      <c r="Y20" s="4">
        <v>674</v>
      </c>
      <c r="Z20" s="4">
        <v>697</v>
      </c>
      <c r="AA20" s="4">
        <v>571</v>
      </c>
      <c r="AB20" s="4">
        <v>729</v>
      </c>
      <c r="AC20" s="4">
        <v>620</v>
      </c>
      <c r="AD20" s="4">
        <v>852</v>
      </c>
      <c r="AE20" s="4">
        <v>950</v>
      </c>
      <c r="AF20" s="4">
        <v>998</v>
      </c>
      <c r="AG20" s="4">
        <v>1046</v>
      </c>
      <c r="AH20" s="4">
        <v>1117</v>
      </c>
      <c r="AI20" s="4">
        <v>1182</v>
      </c>
      <c r="AJ20" s="4">
        <v>1264</v>
      </c>
      <c r="AK20" s="26">
        <f t="shared" ref="AK20" si="36">(AJ20-B20)/B20</f>
        <v>11.557122988277369</v>
      </c>
      <c r="AL20" s="31">
        <v>39</v>
      </c>
      <c r="AM20" s="19"/>
    </row>
    <row r="21" spans="1:39" ht="14.5" x14ac:dyDescent="0.2">
      <c r="A21" s="2"/>
      <c r="B21" s="4"/>
      <c r="C21" s="4">
        <f t="shared" ref="C21:H21" si="37">(C20-B20)/B20*100</f>
        <v>16.968011126564672</v>
      </c>
      <c r="D21" s="4">
        <f t="shared" si="37"/>
        <v>12.306777645659924</v>
      </c>
      <c r="E21" s="4">
        <f t="shared" si="37"/>
        <v>9.1582848067760825</v>
      </c>
      <c r="F21" s="4">
        <f t="shared" si="37"/>
        <v>5.9581543577663805</v>
      </c>
      <c r="G21" s="4">
        <f t="shared" si="37"/>
        <v>11.350856545050355</v>
      </c>
      <c r="H21" s="4">
        <f t="shared" si="37"/>
        <v>10.38755137991779</v>
      </c>
      <c r="I21" s="4">
        <f t="shared" ref="I21:U21" si="38">(I20-H20)/H20*100</f>
        <v>5.3460290440980804</v>
      </c>
      <c r="J21" s="4">
        <f t="shared" si="38"/>
        <v>10.028277115734202</v>
      </c>
      <c r="K21" s="4">
        <f t="shared" si="38"/>
        <v>8.2147774208352473</v>
      </c>
      <c r="L21" s="4">
        <f t="shared" si="38"/>
        <v>5.4071246819338423</v>
      </c>
      <c r="M21" s="4">
        <f t="shared" si="38"/>
        <v>7.0730235365117622</v>
      </c>
      <c r="N21" s="4">
        <f t="shared" si="38"/>
        <v>6.5870063502799487</v>
      </c>
      <c r="O21" s="4">
        <f t="shared" si="38"/>
        <v>12.458577169851221</v>
      </c>
      <c r="P21" s="4">
        <f t="shared" si="38"/>
        <v>10.9717868338558</v>
      </c>
      <c r="Q21" s="4">
        <f t="shared" si="38"/>
        <v>11.016949152542372</v>
      </c>
      <c r="R21" s="4">
        <f t="shared" si="38"/>
        <v>11.959287531806616</v>
      </c>
      <c r="S21" s="4">
        <f t="shared" si="38"/>
        <v>14.09090909090909</v>
      </c>
      <c r="T21" s="4">
        <f t="shared" si="38"/>
        <v>2.1912350597609564</v>
      </c>
      <c r="U21" s="4">
        <f t="shared" si="38"/>
        <v>8.5769980506822598</v>
      </c>
      <c r="V21" s="4">
        <f t="shared" ref="V21:AG21" si="39">(V20-U20)/U20*100</f>
        <v>5.3859964093357267</v>
      </c>
      <c r="W21" s="4">
        <f t="shared" si="39"/>
        <v>-0.68143100511073251</v>
      </c>
      <c r="X21" s="4">
        <f t="shared" si="39"/>
        <v>6.0034305317324188</v>
      </c>
      <c r="Y21" s="4">
        <f t="shared" si="39"/>
        <v>9.0614886731391593</v>
      </c>
      <c r="Z21" s="4">
        <f t="shared" si="39"/>
        <v>3.4124629080118694</v>
      </c>
      <c r="AA21" s="4">
        <f t="shared" si="39"/>
        <v>-18.077474892395983</v>
      </c>
      <c r="AB21" s="4">
        <f t="shared" si="39"/>
        <v>27.670753064798596</v>
      </c>
      <c r="AC21" s="4">
        <f t="shared" si="39"/>
        <v>-14.951989026063101</v>
      </c>
      <c r="AD21" s="4">
        <f t="shared" si="39"/>
        <v>37.41935483870968</v>
      </c>
      <c r="AE21" s="4">
        <f t="shared" si="39"/>
        <v>11.502347417840376</v>
      </c>
      <c r="AF21" s="4">
        <f t="shared" si="39"/>
        <v>5.0526315789473681</v>
      </c>
      <c r="AG21" s="4">
        <f t="shared" si="39"/>
        <v>4.8096192384769543</v>
      </c>
      <c r="AH21" s="4">
        <f>(AH20-AF20)/AF20*100</f>
        <v>11.923847695390782</v>
      </c>
      <c r="AI21" s="4">
        <f>(AI20-AG20)/AG20*100</f>
        <v>13.001912045889103</v>
      </c>
      <c r="AJ21" s="4">
        <f>(AJ20-AH20)/AH20*100</f>
        <v>13.160250671441363</v>
      </c>
      <c r="AK21" s="32">
        <f t="shared" ref="AK21" si="40">POWER(AJ20/B20,1/(COUNT(B20:AJ20)-1))-1</f>
        <v>7.725941513926049E-2</v>
      </c>
      <c r="AL21" s="31"/>
      <c r="AM21" s="19"/>
    </row>
    <row r="22" spans="1:39" ht="14.5" x14ac:dyDescent="0.2">
      <c r="A22" s="2" t="s">
        <v>80</v>
      </c>
      <c r="B22" s="4">
        <v>79.17</v>
      </c>
      <c r="C22" s="4">
        <v>88.33</v>
      </c>
      <c r="D22" s="4">
        <v>104.67</v>
      </c>
      <c r="E22" s="4">
        <v>99</v>
      </c>
      <c r="F22" s="4">
        <v>111.44</v>
      </c>
      <c r="G22" s="4">
        <v>129.33000000000001</v>
      </c>
      <c r="H22" s="4">
        <v>142</v>
      </c>
      <c r="I22" s="4">
        <v>154.66999999999999</v>
      </c>
      <c r="J22" s="4">
        <v>258.67</v>
      </c>
      <c r="K22" s="4">
        <v>282.33</v>
      </c>
      <c r="L22" s="4">
        <v>308.11</v>
      </c>
      <c r="M22" s="4">
        <v>360.56</v>
      </c>
      <c r="N22" s="4">
        <v>354.2</v>
      </c>
      <c r="O22" s="4">
        <v>472</v>
      </c>
      <c r="P22" s="4">
        <v>511</v>
      </c>
      <c r="Q22" s="4">
        <v>558</v>
      </c>
      <c r="R22" s="4">
        <v>606</v>
      </c>
      <c r="S22" s="4">
        <v>660</v>
      </c>
      <c r="T22" s="4">
        <v>639</v>
      </c>
      <c r="U22" s="4">
        <v>682</v>
      </c>
      <c r="V22" s="4">
        <v>713</v>
      </c>
      <c r="W22" s="4">
        <v>689</v>
      </c>
      <c r="X22" s="4">
        <v>735</v>
      </c>
      <c r="Y22" s="4">
        <v>768</v>
      </c>
      <c r="Z22" s="4">
        <v>867</v>
      </c>
      <c r="AA22" s="4">
        <v>913</v>
      </c>
      <c r="AB22" s="4">
        <v>1063</v>
      </c>
      <c r="AC22" s="4">
        <v>576</v>
      </c>
      <c r="AD22" s="4">
        <v>1077</v>
      </c>
      <c r="AE22" s="4">
        <v>1173</v>
      </c>
      <c r="AF22" s="4">
        <v>1239</v>
      </c>
      <c r="AG22" s="4">
        <v>1286</v>
      </c>
      <c r="AH22" s="4">
        <v>1359</v>
      </c>
      <c r="AI22" s="4">
        <v>1438</v>
      </c>
      <c r="AJ22" s="4">
        <v>1575</v>
      </c>
      <c r="AK22" s="26">
        <f t="shared" ref="AK22" si="41">(AJ22-B22)/B22</f>
        <v>18.893899204244029</v>
      </c>
      <c r="AL22" s="31">
        <v>13</v>
      </c>
      <c r="AM22" s="19"/>
    </row>
    <row r="23" spans="1:39" ht="14.5" x14ac:dyDescent="0.2">
      <c r="A23" s="2"/>
      <c r="B23" s="4"/>
      <c r="C23" s="4">
        <f t="shared" ref="C23:H23" si="42">(C22-B22)/B22*100</f>
        <v>11.570039156246049</v>
      </c>
      <c r="D23" s="4">
        <f t="shared" si="42"/>
        <v>18.498811275897211</v>
      </c>
      <c r="E23" s="4">
        <f t="shared" si="42"/>
        <v>-5.4170249355116091</v>
      </c>
      <c r="F23" s="4">
        <f t="shared" si="42"/>
        <v>12.565656565656564</v>
      </c>
      <c r="G23" s="4">
        <f t="shared" si="42"/>
        <v>16.053481694185226</v>
      </c>
      <c r="H23" s="4">
        <f t="shared" si="42"/>
        <v>9.7966442434083234</v>
      </c>
      <c r="I23" s="4">
        <f t="shared" ref="I23:U23" si="43">(I22-H22)/H22*100</f>
        <v>8.9225352112675971</v>
      </c>
      <c r="J23" s="4">
        <f t="shared" si="43"/>
        <v>67.239930173918694</v>
      </c>
      <c r="K23" s="4">
        <f t="shared" si="43"/>
        <v>9.146789345498112</v>
      </c>
      <c r="L23" s="4">
        <f t="shared" si="43"/>
        <v>9.131158573300759</v>
      </c>
      <c r="M23" s="4">
        <f t="shared" si="43"/>
        <v>17.023141085975784</v>
      </c>
      <c r="N23" s="4">
        <f t="shared" si="43"/>
        <v>-1.7639227867761298</v>
      </c>
      <c r="O23" s="4">
        <f t="shared" si="43"/>
        <v>33.258046301524566</v>
      </c>
      <c r="P23" s="4">
        <f t="shared" si="43"/>
        <v>8.2627118644067803</v>
      </c>
      <c r="Q23" s="4">
        <f t="shared" si="43"/>
        <v>9.1976516634050878</v>
      </c>
      <c r="R23" s="4">
        <f t="shared" si="43"/>
        <v>8.6021505376344098</v>
      </c>
      <c r="S23" s="4">
        <f t="shared" si="43"/>
        <v>8.9108910891089099</v>
      </c>
      <c r="T23" s="4">
        <f t="shared" si="43"/>
        <v>-3.1818181818181817</v>
      </c>
      <c r="U23" s="4">
        <f t="shared" si="43"/>
        <v>6.7292644757433493</v>
      </c>
      <c r="V23" s="4">
        <f t="shared" ref="V23:AA23" si="44">(V22-U22)/U22*100</f>
        <v>4.5454545454545459</v>
      </c>
      <c r="W23" s="4">
        <f t="shared" si="44"/>
        <v>-3.3660589060308554</v>
      </c>
      <c r="X23" s="4">
        <f t="shared" si="44"/>
        <v>6.6763425253991286</v>
      </c>
      <c r="Y23" s="4">
        <f t="shared" si="44"/>
        <v>4.4897959183673466</v>
      </c>
      <c r="Z23" s="4">
        <f t="shared" si="44"/>
        <v>12.890625</v>
      </c>
      <c r="AA23" s="4">
        <f t="shared" si="44"/>
        <v>5.3056516724336795</v>
      </c>
      <c r="AB23" s="4">
        <f t="shared" ref="AB23:AG23" si="45">(AB22-AA22)/AA22*100</f>
        <v>16.42935377875137</v>
      </c>
      <c r="AC23" s="4">
        <f t="shared" si="45"/>
        <v>-45.813734713076201</v>
      </c>
      <c r="AD23" s="4">
        <f t="shared" si="45"/>
        <v>86.979166666666657</v>
      </c>
      <c r="AE23" s="4">
        <f t="shared" si="45"/>
        <v>8.9136490250696383</v>
      </c>
      <c r="AF23" s="4">
        <f t="shared" si="45"/>
        <v>5.6265984654731458</v>
      </c>
      <c r="AG23" s="4">
        <f t="shared" si="45"/>
        <v>3.7933817594834545</v>
      </c>
      <c r="AH23" s="4">
        <f>(AH22-AF22)/AF22*100</f>
        <v>9.6852300242130749</v>
      </c>
      <c r="AI23" s="4">
        <f>(AI22-AG22)/AG22*100</f>
        <v>11.81959564541213</v>
      </c>
      <c r="AJ23" s="4">
        <f>(AJ22-AH22)/AH22*100</f>
        <v>15.894039735099339</v>
      </c>
      <c r="AK23" s="32">
        <f t="shared" ref="AK23" si="46">POWER(AJ22/B22,1/(COUNT(B22:AJ22)-1))-1</f>
        <v>9.1937156665694575E-2</v>
      </c>
      <c r="AL23" s="31"/>
      <c r="AM23" s="19"/>
    </row>
    <row r="24" spans="1:39" ht="14.5" x14ac:dyDescent="0.2">
      <c r="A24" s="2" t="s">
        <v>15</v>
      </c>
      <c r="B24" s="4">
        <v>40.25</v>
      </c>
      <c r="C24" s="4">
        <v>44.66</v>
      </c>
      <c r="D24" s="4">
        <v>49.6</v>
      </c>
      <c r="E24" s="4">
        <v>53.59</v>
      </c>
      <c r="F24" s="4">
        <v>55.07</v>
      </c>
      <c r="G24" s="4">
        <v>59.24</v>
      </c>
      <c r="H24" s="4">
        <v>62.59</v>
      </c>
      <c r="I24" s="4">
        <v>67.33</v>
      </c>
      <c r="J24" s="4">
        <v>72.97</v>
      </c>
      <c r="K24" s="4">
        <v>80.23</v>
      </c>
      <c r="L24" s="4">
        <v>82.03</v>
      </c>
      <c r="M24" s="4">
        <v>84.32</v>
      </c>
      <c r="N24" s="4">
        <v>91.63</v>
      </c>
      <c r="O24" s="4">
        <v>98</v>
      </c>
      <c r="P24" s="4">
        <v>105</v>
      </c>
      <c r="Q24" s="4">
        <v>122</v>
      </c>
      <c r="R24" s="4">
        <v>125</v>
      </c>
      <c r="S24" s="4">
        <v>136</v>
      </c>
      <c r="T24" s="4">
        <v>180</v>
      </c>
      <c r="U24" s="4">
        <v>189</v>
      </c>
      <c r="V24" s="4">
        <v>197</v>
      </c>
      <c r="W24" s="4">
        <v>206</v>
      </c>
      <c r="X24" s="4">
        <v>218</v>
      </c>
      <c r="Y24" s="4">
        <v>231</v>
      </c>
      <c r="Z24" s="4">
        <v>263</v>
      </c>
      <c r="AA24" s="4">
        <v>254</v>
      </c>
      <c r="AB24" s="4">
        <v>299</v>
      </c>
      <c r="AC24" s="4">
        <v>191</v>
      </c>
      <c r="AD24" s="4">
        <v>352</v>
      </c>
      <c r="AE24" s="4">
        <v>362</v>
      </c>
      <c r="AF24" s="4">
        <v>380</v>
      </c>
      <c r="AG24" s="4">
        <v>405</v>
      </c>
      <c r="AH24" s="4">
        <v>433</v>
      </c>
      <c r="AI24" s="4">
        <v>452</v>
      </c>
      <c r="AJ24" s="4">
        <v>487</v>
      </c>
      <c r="AK24" s="26">
        <f t="shared" ref="AK24" si="47">(AJ24-B24)/B24</f>
        <v>11.099378881987578</v>
      </c>
      <c r="AL24" s="31">
        <v>50</v>
      </c>
      <c r="AM24" s="19"/>
    </row>
    <row r="25" spans="1:39" ht="14.5" x14ac:dyDescent="0.2">
      <c r="A25" s="2"/>
      <c r="B25" s="4"/>
      <c r="C25" s="4">
        <f t="shared" ref="C25:H25" si="48">(C24-B24)/B24*100</f>
        <v>10.956521739130427</v>
      </c>
      <c r="D25" s="4">
        <f t="shared" si="48"/>
        <v>11.061352440662798</v>
      </c>
      <c r="E25" s="4">
        <f t="shared" si="48"/>
        <v>8.0443548387096815</v>
      </c>
      <c r="F25" s="4">
        <f t="shared" si="48"/>
        <v>2.7617092741182998</v>
      </c>
      <c r="G25" s="4">
        <f t="shared" si="48"/>
        <v>7.5721808607227201</v>
      </c>
      <c r="H25" s="4">
        <f t="shared" si="48"/>
        <v>5.6549628629304545</v>
      </c>
      <c r="I25" s="4">
        <f t="shared" ref="I25:U25" si="49">(I24-H24)/H24*100</f>
        <v>7.5730947435692517</v>
      </c>
      <c r="J25" s="4">
        <f t="shared" si="49"/>
        <v>8.3766523095202743</v>
      </c>
      <c r="K25" s="4">
        <f t="shared" si="49"/>
        <v>9.9492942305056946</v>
      </c>
      <c r="L25" s="4">
        <f t="shared" si="49"/>
        <v>2.2435497943412654</v>
      </c>
      <c r="M25" s="4">
        <f t="shared" si="49"/>
        <v>2.7916615872241763</v>
      </c>
      <c r="N25" s="4">
        <f t="shared" si="49"/>
        <v>8.6693548387096815</v>
      </c>
      <c r="O25" s="4">
        <f t="shared" si="49"/>
        <v>6.9518716577540163</v>
      </c>
      <c r="P25" s="4">
        <f t="shared" si="49"/>
        <v>7.1428571428571423</v>
      </c>
      <c r="Q25" s="4">
        <f t="shared" si="49"/>
        <v>16.19047619047619</v>
      </c>
      <c r="R25" s="4">
        <f t="shared" si="49"/>
        <v>2.459016393442623</v>
      </c>
      <c r="S25" s="4">
        <f t="shared" si="49"/>
        <v>8.7999999999999989</v>
      </c>
      <c r="T25" s="4">
        <f t="shared" si="49"/>
        <v>32.352941176470587</v>
      </c>
      <c r="U25" s="4">
        <f t="shared" si="49"/>
        <v>5</v>
      </c>
      <c r="V25" s="4">
        <f t="shared" ref="V25:AG25" si="50">(V24-U24)/U24*100</f>
        <v>4.2328042328042326</v>
      </c>
      <c r="W25" s="4">
        <f t="shared" si="50"/>
        <v>4.5685279187817258</v>
      </c>
      <c r="X25" s="4">
        <f t="shared" si="50"/>
        <v>5.825242718446602</v>
      </c>
      <c r="Y25" s="4">
        <f t="shared" si="50"/>
        <v>5.9633027522935782</v>
      </c>
      <c r="Z25" s="4">
        <f t="shared" si="50"/>
        <v>13.852813852813853</v>
      </c>
      <c r="AA25" s="4">
        <f t="shared" si="50"/>
        <v>-3.4220532319391634</v>
      </c>
      <c r="AB25" s="4">
        <f t="shared" si="50"/>
        <v>17.716535433070867</v>
      </c>
      <c r="AC25" s="4">
        <f t="shared" si="50"/>
        <v>-36.120401337792643</v>
      </c>
      <c r="AD25" s="4">
        <f t="shared" si="50"/>
        <v>84.293193717277475</v>
      </c>
      <c r="AE25" s="4">
        <f t="shared" si="50"/>
        <v>2.8409090909090908</v>
      </c>
      <c r="AF25" s="4">
        <f t="shared" si="50"/>
        <v>4.972375690607735</v>
      </c>
      <c r="AG25" s="4">
        <f t="shared" si="50"/>
        <v>6.5789473684210522</v>
      </c>
      <c r="AH25" s="4">
        <f>(AH24-AF24)/AF24*100</f>
        <v>13.94736842105263</v>
      </c>
      <c r="AI25" s="4">
        <f>(AI24-AG24)/AG24*100</f>
        <v>11.604938271604938</v>
      </c>
      <c r="AJ25" s="4">
        <f>(AJ24-AH24)/AH24*100</f>
        <v>12.471131639722865</v>
      </c>
      <c r="AK25" s="32">
        <f t="shared" ref="AK25" si="51">POWER(AJ24/B24,1/(COUNT(B24:AJ24)-1))-1</f>
        <v>7.6083501475055604E-2</v>
      </c>
      <c r="AL25" s="31"/>
      <c r="AM25" s="19"/>
    </row>
    <row r="26" spans="1:39" ht="14.5" x14ac:dyDescent="0.2">
      <c r="A26" s="2" t="s">
        <v>13</v>
      </c>
      <c r="B26" s="4">
        <v>62.99</v>
      </c>
      <c r="C26" s="4">
        <v>73.05</v>
      </c>
      <c r="D26" s="4">
        <v>76.13</v>
      </c>
      <c r="E26" s="4">
        <v>86.28</v>
      </c>
      <c r="F26" s="4">
        <v>87.21</v>
      </c>
      <c r="G26" s="4">
        <v>97.55</v>
      </c>
      <c r="H26" s="4">
        <v>108.28</v>
      </c>
      <c r="I26" s="4">
        <v>112.7</v>
      </c>
      <c r="J26" s="4">
        <v>114.85</v>
      </c>
      <c r="K26" s="4">
        <v>125.53</v>
      </c>
      <c r="L26" s="4">
        <v>130.53</v>
      </c>
      <c r="M26" s="4">
        <v>136.37</v>
      </c>
      <c r="N26" s="4">
        <v>146.6</v>
      </c>
      <c r="O26" s="4">
        <v>146</v>
      </c>
      <c r="P26" s="4">
        <v>166</v>
      </c>
      <c r="Q26" s="4">
        <v>177</v>
      </c>
      <c r="R26" s="4">
        <v>188</v>
      </c>
      <c r="S26" s="4">
        <v>203</v>
      </c>
      <c r="T26" s="4">
        <v>261</v>
      </c>
      <c r="U26" s="4">
        <v>276</v>
      </c>
      <c r="V26" s="4">
        <v>300</v>
      </c>
      <c r="W26" s="4">
        <v>324</v>
      </c>
      <c r="X26" s="4">
        <v>344</v>
      </c>
      <c r="Y26" s="4">
        <v>362</v>
      </c>
      <c r="Z26" s="4">
        <v>392</v>
      </c>
      <c r="AA26" s="4">
        <v>285</v>
      </c>
      <c r="AB26" s="4">
        <v>381</v>
      </c>
      <c r="AC26" s="4">
        <v>303</v>
      </c>
      <c r="AD26" s="4">
        <v>429</v>
      </c>
      <c r="AE26" s="4">
        <v>456</v>
      </c>
      <c r="AF26" s="4">
        <v>481</v>
      </c>
      <c r="AG26" s="4">
        <v>479</v>
      </c>
      <c r="AH26" s="4">
        <v>503</v>
      </c>
      <c r="AI26" s="4">
        <v>528</v>
      </c>
      <c r="AJ26" s="4">
        <v>558</v>
      </c>
      <c r="AK26" s="26">
        <f t="shared" ref="AK26" si="52">(AJ26-B26)/B26</f>
        <v>7.8585489760279401</v>
      </c>
      <c r="AL26" s="31">
        <v>191</v>
      </c>
      <c r="AM26" s="19"/>
    </row>
    <row r="27" spans="1:39" ht="14.5" x14ac:dyDescent="0.2">
      <c r="A27" s="2"/>
      <c r="B27" s="4"/>
      <c r="C27" s="4">
        <f t="shared" ref="C27:H27" si="53">(C26-B26)/B26*100</f>
        <v>15.970789014129219</v>
      </c>
      <c r="D27" s="4">
        <f t="shared" si="53"/>
        <v>4.2162902121834334</v>
      </c>
      <c r="E27" s="4">
        <f t="shared" si="53"/>
        <v>13.33245763825037</v>
      </c>
      <c r="F27" s="4">
        <f t="shared" si="53"/>
        <v>1.0778859527120916</v>
      </c>
      <c r="G27" s="4">
        <f t="shared" si="53"/>
        <v>11.856438481825483</v>
      </c>
      <c r="H27" s="4">
        <f t="shared" si="53"/>
        <v>10.999487442337267</v>
      </c>
      <c r="I27" s="4">
        <f t="shared" ref="I27:U27" si="54">(I26-H26)/H26*100</f>
        <v>4.0820096047284835</v>
      </c>
      <c r="J27" s="4">
        <f t="shared" si="54"/>
        <v>1.9077196095829561</v>
      </c>
      <c r="K27" s="4">
        <f t="shared" si="54"/>
        <v>9.2990857640400595</v>
      </c>
      <c r="L27" s="4">
        <f t="shared" si="54"/>
        <v>3.9831116067872223</v>
      </c>
      <c r="M27" s="4">
        <f t="shared" si="54"/>
        <v>4.474067264230448</v>
      </c>
      <c r="N27" s="4">
        <f t="shared" si="54"/>
        <v>7.5016499230035851</v>
      </c>
      <c r="O27" s="4">
        <f t="shared" si="54"/>
        <v>-0.40927694406548049</v>
      </c>
      <c r="P27" s="4">
        <f t="shared" si="54"/>
        <v>13.698630136986301</v>
      </c>
      <c r="Q27" s="4">
        <f t="shared" si="54"/>
        <v>6.6265060240963862</v>
      </c>
      <c r="R27" s="4">
        <f t="shared" si="54"/>
        <v>6.2146892655367232</v>
      </c>
      <c r="S27" s="4">
        <f t="shared" si="54"/>
        <v>7.9787234042553195</v>
      </c>
      <c r="T27" s="4">
        <f t="shared" si="54"/>
        <v>28.571428571428569</v>
      </c>
      <c r="U27" s="4">
        <f t="shared" si="54"/>
        <v>5.7471264367816088</v>
      </c>
      <c r="V27" s="4">
        <f t="shared" ref="V27:AA27" si="55">(V26-U26)/U26*100</f>
        <v>8.695652173913043</v>
      </c>
      <c r="W27" s="4">
        <f t="shared" si="55"/>
        <v>8</v>
      </c>
      <c r="X27" s="4">
        <f t="shared" si="55"/>
        <v>6.1728395061728394</v>
      </c>
      <c r="Y27" s="4">
        <f t="shared" si="55"/>
        <v>5.2325581395348841</v>
      </c>
      <c r="Z27" s="4">
        <f t="shared" si="55"/>
        <v>8.2872928176795568</v>
      </c>
      <c r="AA27" s="4">
        <f t="shared" si="55"/>
        <v>-27.295918367346939</v>
      </c>
      <c r="AB27" s="4">
        <f t="shared" ref="AB27:AG27" si="56">(AB26-AA26)/AA26*100</f>
        <v>33.684210526315788</v>
      </c>
      <c r="AC27" s="4">
        <f t="shared" si="56"/>
        <v>-20.472440944881889</v>
      </c>
      <c r="AD27" s="4">
        <f t="shared" si="56"/>
        <v>41.584158415841586</v>
      </c>
      <c r="AE27" s="4">
        <f t="shared" si="56"/>
        <v>6.2937062937062942</v>
      </c>
      <c r="AF27" s="4">
        <f t="shared" si="56"/>
        <v>5.4824561403508767</v>
      </c>
      <c r="AG27" s="4">
        <f t="shared" si="56"/>
        <v>-0.41580041580041582</v>
      </c>
      <c r="AH27" s="4">
        <f>(AH26-AF26)/AF26*100</f>
        <v>4.5738045738045745</v>
      </c>
      <c r="AI27" s="4">
        <f>(AI26-AG26)/AG26*100</f>
        <v>10.22964509394572</v>
      </c>
      <c r="AJ27" s="4">
        <f>(AJ26-AH26)/AH26*100</f>
        <v>10.934393638170974</v>
      </c>
      <c r="AK27" s="32">
        <f t="shared" ref="AK27" si="57">POWER(AJ26/B26,1/(COUNT(B26:AJ26)-1))-1</f>
        <v>6.6261198968486257E-2</v>
      </c>
      <c r="AL27" s="31"/>
      <c r="AM27" s="19"/>
    </row>
    <row r="28" spans="1:39" ht="14.5" x14ac:dyDescent="0.2">
      <c r="A28" s="2" t="s">
        <v>8</v>
      </c>
      <c r="B28" s="4">
        <v>75.92</v>
      </c>
      <c r="C28" s="4">
        <v>92.44</v>
      </c>
      <c r="D28" s="4">
        <v>99.65</v>
      </c>
      <c r="E28" s="4">
        <v>117.52</v>
      </c>
      <c r="F28" s="4">
        <v>123.55</v>
      </c>
      <c r="G28" s="4">
        <v>139.88999999999999</v>
      </c>
      <c r="H28" s="4">
        <v>161.71</v>
      </c>
      <c r="I28" s="4">
        <v>178.3</v>
      </c>
      <c r="J28" s="4">
        <v>181.76</v>
      </c>
      <c r="K28" s="4">
        <v>206.16</v>
      </c>
      <c r="L28" s="4">
        <v>226.37</v>
      </c>
      <c r="M28" s="4">
        <v>254.73</v>
      </c>
      <c r="N28" s="4">
        <v>284.93</v>
      </c>
      <c r="O28" s="4">
        <v>292</v>
      </c>
      <c r="P28" s="4">
        <v>337</v>
      </c>
      <c r="Q28" s="4">
        <v>368</v>
      </c>
      <c r="R28" s="4">
        <v>400</v>
      </c>
      <c r="S28" s="4">
        <v>446</v>
      </c>
      <c r="T28" s="4">
        <v>527</v>
      </c>
      <c r="U28" s="4">
        <v>572</v>
      </c>
      <c r="V28" s="4">
        <v>612</v>
      </c>
      <c r="W28" s="4">
        <v>602</v>
      </c>
      <c r="X28" s="4">
        <v>633</v>
      </c>
      <c r="Y28" s="4">
        <v>675</v>
      </c>
      <c r="Z28" s="4">
        <v>726</v>
      </c>
      <c r="AA28" s="4">
        <v>709</v>
      </c>
      <c r="AB28" s="4">
        <v>804</v>
      </c>
      <c r="AC28" s="4">
        <v>681</v>
      </c>
      <c r="AD28" s="4">
        <v>946</v>
      </c>
      <c r="AE28" s="4">
        <v>1026</v>
      </c>
      <c r="AF28" s="4">
        <v>1088</v>
      </c>
      <c r="AG28" s="4">
        <v>1153</v>
      </c>
      <c r="AH28" s="4">
        <v>1248</v>
      </c>
      <c r="AI28" s="4">
        <v>1336</v>
      </c>
      <c r="AJ28" s="4">
        <v>1414</v>
      </c>
      <c r="AK28" s="26">
        <f t="shared" ref="AK28:AK32" si="58">(AJ28-B28)/B28</f>
        <v>17.624868282402527</v>
      </c>
      <c r="AL28" s="31">
        <v>85</v>
      </c>
      <c r="AM28" s="19"/>
    </row>
    <row r="29" spans="1:39" ht="14.5" x14ac:dyDescent="0.2">
      <c r="A29" s="2"/>
      <c r="B29" s="4"/>
      <c r="C29" s="4">
        <f t="shared" ref="C29:H29" si="59">(C28-B28)/B28*100</f>
        <v>21.759747102212852</v>
      </c>
      <c r="D29" s="4">
        <f t="shared" si="59"/>
        <v>7.7996538295110422</v>
      </c>
      <c r="E29" s="4">
        <f t="shared" si="59"/>
        <v>17.932764676367274</v>
      </c>
      <c r="F29" s="4">
        <f t="shared" si="59"/>
        <v>5.131041524846836</v>
      </c>
      <c r="G29" s="4">
        <f t="shared" si="59"/>
        <v>13.225414811817068</v>
      </c>
      <c r="H29" s="4">
        <f t="shared" si="59"/>
        <v>15.597969833440578</v>
      </c>
      <c r="I29" s="4">
        <f t="shared" ref="I29:U29" si="60">(I28-H28)/H28*100</f>
        <v>10.259105806690991</v>
      </c>
      <c r="J29" s="4">
        <f t="shared" si="60"/>
        <v>1.9405496354458662</v>
      </c>
      <c r="K29" s="4">
        <f t="shared" si="60"/>
        <v>13.42429577464789</v>
      </c>
      <c r="L29" s="4">
        <f t="shared" si="60"/>
        <v>9.8030655801319408</v>
      </c>
      <c r="M29" s="4">
        <f t="shared" si="60"/>
        <v>12.528161858903559</v>
      </c>
      <c r="N29" s="4">
        <f t="shared" si="60"/>
        <v>11.855690338790097</v>
      </c>
      <c r="O29" s="4">
        <f t="shared" si="60"/>
        <v>2.4813111992419166</v>
      </c>
      <c r="P29" s="4">
        <f t="shared" si="60"/>
        <v>15.41095890410959</v>
      </c>
      <c r="Q29" s="4">
        <f t="shared" si="60"/>
        <v>9.1988130563798212</v>
      </c>
      <c r="R29" s="4">
        <f t="shared" si="60"/>
        <v>8.695652173913043</v>
      </c>
      <c r="S29" s="4">
        <f t="shared" si="60"/>
        <v>11.5</v>
      </c>
      <c r="T29" s="4">
        <f t="shared" si="60"/>
        <v>18.161434977578477</v>
      </c>
      <c r="U29" s="4">
        <f t="shared" si="60"/>
        <v>8.5388994307400381</v>
      </c>
      <c r="V29" s="4">
        <f t="shared" ref="V29:AG29" si="61">(V28-U28)/U28*100</f>
        <v>6.9930069930069934</v>
      </c>
      <c r="W29" s="4">
        <f t="shared" si="61"/>
        <v>-1.6339869281045754</v>
      </c>
      <c r="X29" s="4">
        <f t="shared" si="61"/>
        <v>5.1495016611295679</v>
      </c>
      <c r="Y29" s="4">
        <f t="shared" si="61"/>
        <v>6.6350710900473935</v>
      </c>
      <c r="Z29" s="4">
        <f t="shared" si="61"/>
        <v>7.5555555555555554</v>
      </c>
      <c r="AA29" s="4">
        <f t="shared" si="61"/>
        <v>-2.3415977961432506</v>
      </c>
      <c r="AB29" s="4">
        <f t="shared" si="61"/>
        <v>13.399153737658676</v>
      </c>
      <c r="AC29" s="4">
        <f t="shared" si="61"/>
        <v>-15.298507462686567</v>
      </c>
      <c r="AD29" s="4">
        <f t="shared" si="61"/>
        <v>38.913362701908959</v>
      </c>
      <c r="AE29" s="4">
        <f t="shared" si="61"/>
        <v>8.456659619450317</v>
      </c>
      <c r="AF29" s="4">
        <f t="shared" si="61"/>
        <v>6.0428849902534107</v>
      </c>
      <c r="AG29" s="4">
        <f t="shared" si="61"/>
        <v>5.9742647058823533</v>
      </c>
      <c r="AH29" s="4">
        <f>(AH28-AF28)/AF28*100</f>
        <v>14.705882352941178</v>
      </c>
      <c r="AI29" s="4">
        <f>(AI28-AG28)/AG28*100</f>
        <v>15.871639202081528</v>
      </c>
      <c r="AJ29" s="4">
        <f>(AJ28-AH28)/AH28*100</f>
        <v>13.301282051282051</v>
      </c>
      <c r="AK29" s="32">
        <f t="shared" ref="AK29:AK33" si="62">POWER(AJ28/B28,1/(COUNT(B28:AJ28)-1))-1</f>
        <v>8.9822281011883387E-2</v>
      </c>
      <c r="AL29" s="31"/>
      <c r="AM29" s="19"/>
    </row>
    <row r="30" spans="1:39" ht="14.5" x14ac:dyDescent="0.2">
      <c r="A30" s="2" t="s">
        <v>6</v>
      </c>
      <c r="B30" s="4">
        <v>109.38</v>
      </c>
      <c r="C30" s="4">
        <v>124.51</v>
      </c>
      <c r="D30" s="4">
        <v>138.59</v>
      </c>
      <c r="E30" s="4">
        <v>152.87</v>
      </c>
      <c r="F30" s="4">
        <v>167.98</v>
      </c>
      <c r="G30" s="4">
        <v>188.67</v>
      </c>
      <c r="H30" s="4">
        <v>213.67</v>
      </c>
      <c r="I30" s="4">
        <v>238.09</v>
      </c>
      <c r="J30" s="4">
        <v>241.08</v>
      </c>
      <c r="K30" s="4">
        <v>274.05</v>
      </c>
      <c r="L30" s="4">
        <v>302.58999999999997</v>
      </c>
      <c r="M30" s="4">
        <v>330.07</v>
      </c>
      <c r="N30" s="4">
        <v>361.93</v>
      </c>
      <c r="O30" s="4">
        <v>389</v>
      </c>
      <c r="P30" s="4">
        <v>438</v>
      </c>
      <c r="Q30" s="4">
        <v>473</v>
      </c>
      <c r="R30" s="4">
        <v>510</v>
      </c>
      <c r="S30" s="4">
        <v>545</v>
      </c>
      <c r="T30" s="4">
        <v>590</v>
      </c>
      <c r="U30" s="4">
        <v>649</v>
      </c>
      <c r="V30" s="4">
        <v>691</v>
      </c>
      <c r="W30" s="4">
        <v>711</v>
      </c>
      <c r="X30" s="4">
        <v>752</v>
      </c>
      <c r="Y30" s="4">
        <v>797</v>
      </c>
      <c r="Z30" s="4">
        <v>880</v>
      </c>
      <c r="AA30" s="4">
        <v>833</v>
      </c>
      <c r="AB30" s="4">
        <v>1021</v>
      </c>
      <c r="AC30" s="4">
        <v>854</v>
      </c>
      <c r="AD30" s="4">
        <v>1154</v>
      </c>
      <c r="AE30" s="4">
        <v>1222</v>
      </c>
      <c r="AF30" s="4">
        <v>1306</v>
      </c>
      <c r="AG30" s="4">
        <v>1342</v>
      </c>
      <c r="AH30" s="4">
        <v>1402</v>
      </c>
      <c r="AI30" s="4">
        <v>1502</v>
      </c>
      <c r="AJ30" s="4">
        <v>1606</v>
      </c>
      <c r="AK30" s="26">
        <f>(AJ30-B30)/B30</f>
        <v>13.682757359663558</v>
      </c>
      <c r="AL30" s="31">
        <v>144</v>
      </c>
      <c r="AM30" s="19"/>
    </row>
    <row r="31" spans="1:39" ht="14.5" x14ac:dyDescent="0.2">
      <c r="A31" s="2"/>
      <c r="B31" s="4"/>
      <c r="C31" s="4">
        <f t="shared" ref="C31:H31" si="63">(C30-B30)/B30*100</f>
        <v>13.832510513805094</v>
      </c>
      <c r="D31" s="4">
        <f t="shared" si="63"/>
        <v>11.308328648301339</v>
      </c>
      <c r="E31" s="4">
        <f t="shared" si="63"/>
        <v>10.303773721047694</v>
      </c>
      <c r="F31" s="4">
        <f t="shared" si="63"/>
        <v>9.8842153463727254</v>
      </c>
      <c r="G31" s="4">
        <f t="shared" si="63"/>
        <v>12.316942493153945</v>
      </c>
      <c r="H31" s="4">
        <f t="shared" si="63"/>
        <v>13.250649281814811</v>
      </c>
      <c r="I31" s="4">
        <f t="shared" ref="I31:U31" si="64">(I30-H30)/H30*100</f>
        <v>11.428838863668282</v>
      </c>
      <c r="J31" s="4">
        <f t="shared" si="64"/>
        <v>1.2558276282078245</v>
      </c>
      <c r="K31" s="4">
        <f t="shared" si="64"/>
        <v>13.675958188153309</v>
      </c>
      <c r="L31" s="4">
        <f t="shared" si="64"/>
        <v>10.414158000364884</v>
      </c>
      <c r="M31" s="4">
        <f t="shared" si="64"/>
        <v>9.0815955583462831</v>
      </c>
      <c r="N31" s="4">
        <f t="shared" si="64"/>
        <v>9.6524979549792516</v>
      </c>
      <c r="O31" s="4">
        <f t="shared" si="64"/>
        <v>7.4793468350233452</v>
      </c>
      <c r="P31" s="4">
        <f t="shared" si="64"/>
        <v>12.596401028277635</v>
      </c>
      <c r="Q31" s="4">
        <f t="shared" si="64"/>
        <v>7.9908675799086755</v>
      </c>
      <c r="R31" s="4">
        <f t="shared" si="64"/>
        <v>7.8224101479915431</v>
      </c>
      <c r="S31" s="4">
        <f t="shared" si="64"/>
        <v>6.8627450980392162</v>
      </c>
      <c r="T31" s="4">
        <f t="shared" si="64"/>
        <v>8.2568807339449553</v>
      </c>
      <c r="U31" s="4">
        <f t="shared" si="64"/>
        <v>10</v>
      </c>
      <c r="V31" s="4">
        <f t="shared" ref="V31:AG31" si="65">(V30-U30)/U30*100</f>
        <v>6.471494607087827</v>
      </c>
      <c r="W31" s="4">
        <f t="shared" si="65"/>
        <v>2.8943560057887119</v>
      </c>
      <c r="X31" s="4">
        <f t="shared" si="65"/>
        <v>5.766526019690577</v>
      </c>
      <c r="Y31" s="4">
        <f t="shared" si="65"/>
        <v>5.9840425531914896</v>
      </c>
      <c r="Z31" s="4">
        <f t="shared" si="65"/>
        <v>10.414052697616061</v>
      </c>
      <c r="AA31" s="4">
        <f t="shared" si="65"/>
        <v>-5.3409090909090908</v>
      </c>
      <c r="AB31" s="4">
        <f t="shared" si="65"/>
        <v>22.569027611044419</v>
      </c>
      <c r="AC31" s="4">
        <f t="shared" si="65"/>
        <v>-16.356513222331049</v>
      </c>
      <c r="AD31" s="4">
        <f t="shared" si="65"/>
        <v>35.128805620608901</v>
      </c>
      <c r="AE31" s="4">
        <f t="shared" si="65"/>
        <v>5.8925476603119584</v>
      </c>
      <c r="AF31" s="4">
        <f t="shared" si="65"/>
        <v>6.8739770867430439</v>
      </c>
      <c r="AG31" s="4">
        <f t="shared" si="65"/>
        <v>2.7565084226646248</v>
      </c>
      <c r="AH31" s="4">
        <f>(AH30-AF30)/AF30*100</f>
        <v>7.3506891271056665</v>
      </c>
      <c r="AI31" s="4">
        <f>(AI30-AG30)/AG30*100</f>
        <v>11.922503725782414</v>
      </c>
      <c r="AJ31" s="4">
        <f>(AJ30-AH30)/AH30*100</f>
        <v>14.550641940085592</v>
      </c>
      <c r="AK31" s="32">
        <f t="shared" si="62"/>
        <v>8.2225770190733183E-2</v>
      </c>
      <c r="AL31" s="31"/>
      <c r="AM31" s="19"/>
    </row>
    <row r="32" spans="1:39" ht="14.5" x14ac:dyDescent="0.2">
      <c r="A32" s="2" t="s">
        <v>9</v>
      </c>
      <c r="B32" s="4">
        <v>47.77</v>
      </c>
      <c r="C32" s="4">
        <v>56.36</v>
      </c>
      <c r="D32" s="4">
        <v>61.06</v>
      </c>
      <c r="E32" s="4">
        <v>71.44</v>
      </c>
      <c r="F32" s="4">
        <v>76.73</v>
      </c>
      <c r="G32" s="4">
        <v>79.14</v>
      </c>
      <c r="H32" s="4">
        <v>88.45</v>
      </c>
      <c r="I32" s="4">
        <v>92.72</v>
      </c>
      <c r="J32" s="4">
        <v>97.12</v>
      </c>
      <c r="K32" s="4">
        <v>108.14</v>
      </c>
      <c r="L32" s="4">
        <v>116.07</v>
      </c>
      <c r="M32" s="4">
        <v>128.9</v>
      </c>
      <c r="N32" s="4">
        <v>148.35</v>
      </c>
      <c r="O32" s="4">
        <v>116</v>
      </c>
      <c r="P32" s="4">
        <v>125</v>
      </c>
      <c r="Q32" s="4">
        <v>144</v>
      </c>
      <c r="R32" s="4">
        <v>149</v>
      </c>
      <c r="S32" s="4">
        <v>165</v>
      </c>
      <c r="T32" s="4">
        <v>324</v>
      </c>
      <c r="U32" s="4">
        <v>418</v>
      </c>
      <c r="V32" s="4">
        <v>442</v>
      </c>
      <c r="W32" s="4">
        <v>462</v>
      </c>
      <c r="X32" s="4">
        <v>501</v>
      </c>
      <c r="Y32" s="4">
        <v>539</v>
      </c>
      <c r="Z32" s="4">
        <v>634</v>
      </c>
      <c r="AA32" s="4">
        <v>651</v>
      </c>
      <c r="AB32" s="4">
        <v>742</v>
      </c>
      <c r="AC32" s="4">
        <v>719</v>
      </c>
      <c r="AD32" s="4">
        <v>880</v>
      </c>
      <c r="AE32" s="4">
        <v>945</v>
      </c>
      <c r="AF32" s="4">
        <v>1013</v>
      </c>
      <c r="AG32" s="4">
        <v>1070</v>
      </c>
      <c r="AH32" s="4">
        <v>1162</v>
      </c>
      <c r="AI32" s="4">
        <v>1253</v>
      </c>
      <c r="AJ32" s="4">
        <v>1356</v>
      </c>
      <c r="AK32" s="26">
        <f t="shared" si="58"/>
        <v>27.386016328239478</v>
      </c>
      <c r="AL32" s="31">
        <v>40</v>
      </c>
      <c r="AM32" s="19"/>
    </row>
    <row r="33" spans="1:39" ht="14.5" x14ac:dyDescent="0.2">
      <c r="A33" s="2"/>
      <c r="B33" s="4"/>
      <c r="C33" s="4">
        <f t="shared" ref="C33:H33" si="66">(C32-B32)/B32*100</f>
        <v>17.98199706929034</v>
      </c>
      <c r="D33" s="4">
        <f t="shared" si="66"/>
        <v>8.3392476933995798</v>
      </c>
      <c r="E33" s="4">
        <f t="shared" si="66"/>
        <v>16.999672453324592</v>
      </c>
      <c r="F33" s="4">
        <f t="shared" si="66"/>
        <v>7.4048152295632788</v>
      </c>
      <c r="G33" s="4">
        <f t="shared" si="66"/>
        <v>3.1408836178808763</v>
      </c>
      <c r="H33" s="4">
        <f t="shared" si="66"/>
        <v>11.763962597927726</v>
      </c>
      <c r="I33" s="4">
        <f t="shared" ref="I33:AA33" si="67">(I32-H32)/H32*100</f>
        <v>4.8275862068965472</v>
      </c>
      <c r="J33" s="4">
        <f t="shared" si="67"/>
        <v>4.7454702329594545</v>
      </c>
      <c r="K33" s="4">
        <f t="shared" si="67"/>
        <v>11.346787479406913</v>
      </c>
      <c r="L33" s="4">
        <f t="shared" si="67"/>
        <v>7.3330867394118666</v>
      </c>
      <c r="M33" s="4">
        <f t="shared" si="67"/>
        <v>11.053674506763171</v>
      </c>
      <c r="N33" s="4">
        <f t="shared" si="67"/>
        <v>15.089216446858019</v>
      </c>
      <c r="O33" s="4">
        <f t="shared" si="67"/>
        <v>-21.806538591169527</v>
      </c>
      <c r="P33" s="4">
        <f t="shared" si="67"/>
        <v>7.7586206896551726</v>
      </c>
      <c r="Q33" s="4">
        <f t="shared" si="67"/>
        <v>15.2</v>
      </c>
      <c r="R33" s="4">
        <f t="shared" si="67"/>
        <v>3.4722222222222223</v>
      </c>
      <c r="S33" s="4">
        <f t="shared" si="67"/>
        <v>10.738255033557047</v>
      </c>
      <c r="T33" s="4">
        <f t="shared" si="67"/>
        <v>96.36363636363636</v>
      </c>
      <c r="U33" s="4">
        <f t="shared" si="67"/>
        <v>29.012345679012348</v>
      </c>
      <c r="V33" s="4">
        <f t="shared" si="67"/>
        <v>5.741626794258373</v>
      </c>
      <c r="W33" s="4">
        <f t="shared" si="67"/>
        <v>4.5248868778280542</v>
      </c>
      <c r="X33" s="4">
        <f t="shared" si="67"/>
        <v>8.4415584415584419</v>
      </c>
      <c r="Y33" s="4">
        <f t="shared" si="67"/>
        <v>7.5848303393213579</v>
      </c>
      <c r="Z33" s="4">
        <f t="shared" si="67"/>
        <v>17.625231910946194</v>
      </c>
      <c r="AA33" s="4">
        <f t="shared" si="67"/>
        <v>2.6813880126182967</v>
      </c>
      <c r="AB33" s="4">
        <f t="shared" ref="AB33:AG33" si="68">(AB32-AA32)/AA32*100</f>
        <v>13.978494623655912</v>
      </c>
      <c r="AC33" s="4">
        <f t="shared" si="68"/>
        <v>-3.0997304582210243</v>
      </c>
      <c r="AD33" s="4">
        <f t="shared" si="68"/>
        <v>22.392211404728791</v>
      </c>
      <c r="AE33" s="4">
        <f t="shared" si="68"/>
        <v>7.3863636363636367</v>
      </c>
      <c r="AF33" s="4">
        <f t="shared" si="68"/>
        <v>7.1957671957671954</v>
      </c>
      <c r="AG33" s="4">
        <f t="shared" si="68"/>
        <v>5.6268509378084897</v>
      </c>
      <c r="AH33" s="4">
        <f>(AH32-AF32)/AF32*100</f>
        <v>14.708785784797632</v>
      </c>
      <c r="AI33" s="4">
        <f>(AI32-AG32)/AG32*100</f>
        <v>17.102803738317757</v>
      </c>
      <c r="AJ33" s="4">
        <f>(AJ32-AH32)/AH32*100</f>
        <v>16.69535283993115</v>
      </c>
      <c r="AK33" s="32">
        <f t="shared" si="62"/>
        <v>0.10341368542486462</v>
      </c>
      <c r="AL33" s="31"/>
      <c r="AM33" s="19"/>
    </row>
    <row r="34" spans="1:39" ht="14.5" x14ac:dyDescent="0.2">
      <c r="A34" s="2" t="s">
        <v>18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4">
        <v>657</v>
      </c>
      <c r="V34" s="4">
        <v>678</v>
      </c>
      <c r="W34" s="4">
        <v>673</v>
      </c>
      <c r="X34" s="4">
        <v>706</v>
      </c>
      <c r="Y34" s="4">
        <v>752</v>
      </c>
      <c r="Z34" s="4">
        <v>807</v>
      </c>
      <c r="AA34" s="4">
        <v>728</v>
      </c>
      <c r="AB34" s="4">
        <v>886</v>
      </c>
      <c r="AC34" s="4">
        <v>786</v>
      </c>
      <c r="AD34" s="4">
        <v>984</v>
      </c>
      <c r="AE34" s="4">
        <v>1054</v>
      </c>
      <c r="AF34" s="4">
        <v>1120</v>
      </c>
      <c r="AG34" s="4">
        <v>1155</v>
      </c>
      <c r="AH34" s="4">
        <v>1243</v>
      </c>
      <c r="AI34" s="4">
        <v>1311</v>
      </c>
      <c r="AJ34" s="4">
        <v>1366</v>
      </c>
      <c r="AK34" s="26">
        <f>(AJ34-U34)/U34</f>
        <v>1.0791476407914764</v>
      </c>
      <c r="AL34" s="31">
        <v>55</v>
      </c>
      <c r="AM34" s="19"/>
    </row>
    <row r="35" spans="1:39" ht="14.5" x14ac:dyDescent="0.2">
      <c r="A35" s="2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4"/>
      <c r="V35" s="4">
        <f t="shared" ref="V35:AG35" si="69">(V34-U34)/U34*100</f>
        <v>3.1963470319634704</v>
      </c>
      <c r="W35" s="4">
        <f t="shared" si="69"/>
        <v>-0.73746312684365778</v>
      </c>
      <c r="X35" s="4">
        <f t="shared" si="69"/>
        <v>4.9034175334323926</v>
      </c>
      <c r="Y35" s="4">
        <f t="shared" si="69"/>
        <v>6.5155807365439093</v>
      </c>
      <c r="Z35" s="4">
        <f t="shared" si="69"/>
        <v>7.3138297872340425</v>
      </c>
      <c r="AA35" s="4">
        <f t="shared" si="69"/>
        <v>-9.7893432465923169</v>
      </c>
      <c r="AB35" s="4">
        <f t="shared" si="69"/>
        <v>21.703296703296704</v>
      </c>
      <c r="AC35" s="4">
        <f t="shared" si="69"/>
        <v>-11.286681715575622</v>
      </c>
      <c r="AD35" s="4">
        <f t="shared" si="69"/>
        <v>25.190839694656486</v>
      </c>
      <c r="AE35" s="4">
        <f t="shared" si="69"/>
        <v>7.1138211382113816</v>
      </c>
      <c r="AF35" s="4">
        <f t="shared" si="69"/>
        <v>6.2618595825426944</v>
      </c>
      <c r="AG35" s="4">
        <f t="shared" si="69"/>
        <v>3.125</v>
      </c>
      <c r="AH35" s="4">
        <f>(AH34-AF34)/AF34*100</f>
        <v>10.982142857142858</v>
      </c>
      <c r="AI35" s="4">
        <f>(AI34-AG34)/AG34*100</f>
        <v>13.506493506493506</v>
      </c>
      <c r="AJ35" s="4">
        <f>(AJ34-AH34)/AH34*100</f>
        <v>9.8954143201930815</v>
      </c>
      <c r="AK35" s="32">
        <f>POWER(AJ34/U34,1/(COUNT(U34:AJ34)-1))-1</f>
        <v>5.0007389163324811E-2</v>
      </c>
      <c r="AL35" s="31"/>
      <c r="AM35" s="19"/>
    </row>
    <row r="36" spans="1:39" ht="14.5" x14ac:dyDescent="0.2">
      <c r="A36" s="2" t="s">
        <v>7</v>
      </c>
      <c r="B36" s="4">
        <v>101.51</v>
      </c>
      <c r="C36" s="4">
        <v>116.38</v>
      </c>
      <c r="D36" s="4">
        <v>127.99</v>
      </c>
      <c r="E36" s="4">
        <v>145.63999999999999</v>
      </c>
      <c r="F36" s="4">
        <v>155.83000000000001</v>
      </c>
      <c r="G36" s="4">
        <v>172.63</v>
      </c>
      <c r="H36" s="4">
        <v>196.9</v>
      </c>
      <c r="I36" s="4">
        <v>215.2</v>
      </c>
      <c r="J36" s="4">
        <v>225.08</v>
      </c>
      <c r="K36" s="4">
        <v>250.62</v>
      </c>
      <c r="L36" s="4">
        <v>275.25</v>
      </c>
      <c r="M36" s="4">
        <v>304.14</v>
      </c>
      <c r="N36" s="4">
        <v>333.29</v>
      </c>
      <c r="O36" s="4">
        <v>361</v>
      </c>
      <c r="P36" s="4">
        <v>409</v>
      </c>
      <c r="Q36" s="4">
        <v>447</v>
      </c>
      <c r="R36" s="4">
        <v>482</v>
      </c>
      <c r="S36" s="4">
        <v>528</v>
      </c>
      <c r="T36" s="4">
        <v>597</v>
      </c>
      <c r="U36" s="4">
        <v>647</v>
      </c>
      <c r="V36" s="4">
        <v>692</v>
      </c>
      <c r="W36" s="4">
        <v>712</v>
      </c>
      <c r="X36" s="4">
        <v>753</v>
      </c>
      <c r="Y36" s="4">
        <v>804</v>
      </c>
      <c r="Z36" s="4">
        <v>880</v>
      </c>
      <c r="AA36" s="4">
        <v>849</v>
      </c>
      <c r="AB36" s="4">
        <v>992</v>
      </c>
      <c r="AC36" s="4">
        <v>920</v>
      </c>
      <c r="AD36" s="4">
        <v>1115</v>
      </c>
      <c r="AE36" s="4">
        <v>1209</v>
      </c>
      <c r="AF36" s="4">
        <v>1290</v>
      </c>
      <c r="AG36" s="4">
        <v>1336</v>
      </c>
      <c r="AH36" s="4">
        <v>1374</v>
      </c>
      <c r="AI36" s="4">
        <v>1481</v>
      </c>
      <c r="AJ36" s="4">
        <v>1585</v>
      </c>
      <c r="AK36" s="26">
        <f>(AJ36-B36)/B36</f>
        <v>14.614225199487734</v>
      </c>
      <c r="AL36" s="31">
        <v>275</v>
      </c>
      <c r="AM36" s="19"/>
    </row>
    <row r="37" spans="1:39" ht="15" thickBot="1" x14ac:dyDescent="0.25">
      <c r="A37" s="2"/>
      <c r="B37" s="4"/>
      <c r="C37" s="4">
        <f t="shared" ref="C37:H37" si="70">(C36-B36)/B36*100</f>
        <v>14.648803073588798</v>
      </c>
      <c r="D37" s="4">
        <f t="shared" si="70"/>
        <v>9.9759408833132834</v>
      </c>
      <c r="E37" s="4">
        <f t="shared" si="70"/>
        <v>13.79013985467614</v>
      </c>
      <c r="F37" s="4">
        <f t="shared" si="70"/>
        <v>6.9967042021422872</v>
      </c>
      <c r="G37" s="4">
        <f t="shared" si="70"/>
        <v>10.780979272283888</v>
      </c>
      <c r="H37" s="4">
        <f t="shared" si="70"/>
        <v>14.058970051555356</v>
      </c>
      <c r="I37" s="4">
        <f t="shared" ref="I37:U37" si="71">(I36-H36)/H36*100</f>
        <v>9.2940578974098429</v>
      </c>
      <c r="J37" s="4">
        <f t="shared" si="71"/>
        <v>4.591078066914509</v>
      </c>
      <c r="K37" s="4">
        <f t="shared" si="71"/>
        <v>11.347076594988446</v>
      </c>
      <c r="L37" s="4">
        <f t="shared" si="71"/>
        <v>9.8276274838400752</v>
      </c>
      <c r="M37" s="4">
        <f t="shared" si="71"/>
        <v>10.495912806539504</v>
      </c>
      <c r="N37" s="4">
        <f t="shared" si="71"/>
        <v>9.5844019201683555</v>
      </c>
      <c r="O37" s="4">
        <f t="shared" si="71"/>
        <v>8.3140808305079599</v>
      </c>
      <c r="P37" s="4">
        <f t="shared" si="71"/>
        <v>13.29639889196676</v>
      </c>
      <c r="Q37" s="4">
        <f t="shared" si="71"/>
        <v>9.2909535452322736</v>
      </c>
      <c r="R37" s="4">
        <f t="shared" si="71"/>
        <v>7.8299776286353469</v>
      </c>
      <c r="S37" s="4">
        <f t="shared" si="71"/>
        <v>9.5435684647302903</v>
      </c>
      <c r="T37" s="4">
        <f t="shared" si="71"/>
        <v>13.068181818181818</v>
      </c>
      <c r="U37" s="4">
        <f t="shared" si="71"/>
        <v>8.3752093802345069</v>
      </c>
      <c r="V37" s="4">
        <f t="shared" ref="V37:AG37" si="72">(V36-U36)/U36*100</f>
        <v>6.9551777434312205</v>
      </c>
      <c r="W37" s="4">
        <f t="shared" si="72"/>
        <v>2.8901734104046244</v>
      </c>
      <c r="X37" s="4">
        <f t="shared" si="72"/>
        <v>5.7584269662921352</v>
      </c>
      <c r="Y37" s="4">
        <f t="shared" si="72"/>
        <v>6.7729083665338639</v>
      </c>
      <c r="Z37" s="4">
        <f t="shared" si="72"/>
        <v>9.4527363184079594</v>
      </c>
      <c r="AA37" s="4">
        <f t="shared" si="72"/>
        <v>-3.5227272727272725</v>
      </c>
      <c r="AB37" s="4">
        <f t="shared" si="72"/>
        <v>16.843345111896348</v>
      </c>
      <c r="AC37" s="4">
        <f t="shared" si="72"/>
        <v>-7.2580645161290329</v>
      </c>
      <c r="AD37" s="4">
        <f t="shared" si="72"/>
        <v>21.195652173913043</v>
      </c>
      <c r="AE37" s="4">
        <f t="shared" si="72"/>
        <v>8.4304932735426004</v>
      </c>
      <c r="AF37" s="4">
        <f t="shared" si="72"/>
        <v>6.6997518610421833</v>
      </c>
      <c r="AG37" s="4">
        <f t="shared" si="72"/>
        <v>3.5658914728682172</v>
      </c>
      <c r="AH37" s="4">
        <f>(AH36-AF36)/AF36*100</f>
        <v>6.5116279069767442</v>
      </c>
      <c r="AI37" s="4">
        <f>(AI36-AG36)/AG36*100</f>
        <v>10.853293413173652</v>
      </c>
      <c r="AJ37" s="4">
        <f>(AJ36-AH36)/AH36*100</f>
        <v>15.356622998544395</v>
      </c>
      <c r="AK37" s="32">
        <f>POWER(AJ36/B36,1/(COUNT(B36:AJ36)-1))-1</f>
        <v>8.4185369260273868E-2</v>
      </c>
      <c r="AL37" s="41"/>
      <c r="AM37" s="19"/>
    </row>
    <row r="38" spans="1:39" ht="15" thickTop="1" x14ac:dyDescent="0.2">
      <c r="A38" s="5" t="s">
        <v>1</v>
      </c>
      <c r="B38" s="6">
        <f t="shared" ref="B38:AJ38" si="73">(B8*$AL8+B22*$AL22+B30*$AL30+B36*$AL36+B10*$AL10+B34*$AL34+B28*$AL28+B20*$AL20+B32*$AL32+B4*$AL4+B18*$AL18+B14*$AL14+B26*$AL26+B6*$AL6+B16*$AL16+B24*$AL24+B12*$AL12)/$AL38</f>
        <v>81.108396856581521</v>
      </c>
      <c r="C38" s="6">
        <f t="shared" si="73"/>
        <v>94.504078585461684</v>
      </c>
      <c r="D38" s="6">
        <f t="shared" si="73"/>
        <v>102.8088055009823</v>
      </c>
      <c r="E38" s="6">
        <f t="shared" si="73"/>
        <v>113.71892337917487</v>
      </c>
      <c r="F38" s="6">
        <f t="shared" si="73"/>
        <v>120.57444400785856</v>
      </c>
      <c r="G38" s="6">
        <f t="shared" si="73"/>
        <v>134.96071512770135</v>
      </c>
      <c r="H38" s="6">
        <f t="shared" si="73"/>
        <v>154.20933595284873</v>
      </c>
      <c r="I38" s="6">
        <f t="shared" si="73"/>
        <v>168.62693123772098</v>
      </c>
      <c r="J38" s="6">
        <f t="shared" si="73"/>
        <v>182.57943025540268</v>
      </c>
      <c r="K38" s="6">
        <f t="shared" si="73"/>
        <v>201.45971709233791</v>
      </c>
      <c r="L38" s="6">
        <f t="shared" si="73"/>
        <v>220.49080943025544</v>
      </c>
      <c r="M38" s="6">
        <f t="shared" si="73"/>
        <v>238.93983497053051</v>
      </c>
      <c r="N38" s="6">
        <f t="shared" si="73"/>
        <v>260.51655402750492</v>
      </c>
      <c r="O38" s="6">
        <f t="shared" si="73"/>
        <v>290.4679764243615</v>
      </c>
      <c r="P38" s="6">
        <f t="shared" si="73"/>
        <v>322.41178781925345</v>
      </c>
      <c r="Q38" s="6">
        <f t="shared" si="73"/>
        <v>349.99135559921416</v>
      </c>
      <c r="R38" s="6">
        <f t="shared" si="73"/>
        <v>374.06483300589389</v>
      </c>
      <c r="S38" s="6">
        <f t="shared" si="73"/>
        <v>402.33948919449904</v>
      </c>
      <c r="T38" s="6">
        <f t="shared" si="73"/>
        <v>457.21768172888017</v>
      </c>
      <c r="U38" s="6">
        <f t="shared" si="73"/>
        <v>507.51237721021613</v>
      </c>
      <c r="V38" s="6">
        <f t="shared" si="73"/>
        <v>537.78231827111983</v>
      </c>
      <c r="W38" s="6">
        <f t="shared" si="73"/>
        <v>560.5571709233792</v>
      </c>
      <c r="X38" s="6">
        <f t="shared" si="73"/>
        <v>591.98231827111988</v>
      </c>
      <c r="Y38" s="6">
        <f t="shared" si="73"/>
        <v>631.26208251473474</v>
      </c>
      <c r="Z38" s="6">
        <f t="shared" si="73"/>
        <v>690.23104125736734</v>
      </c>
      <c r="AA38" s="6">
        <f t="shared" si="73"/>
        <v>659.34891944990181</v>
      </c>
      <c r="AB38" s="6">
        <f t="shared" si="73"/>
        <v>822.33202357563846</v>
      </c>
      <c r="AC38" s="6">
        <f t="shared" si="73"/>
        <v>799.87740667976425</v>
      </c>
      <c r="AD38" s="6">
        <f t="shared" si="73"/>
        <v>906.70491159135565</v>
      </c>
      <c r="AE38" s="6">
        <f t="shared" si="73"/>
        <v>967.49312377210219</v>
      </c>
      <c r="AF38" s="6">
        <f t="shared" si="73"/>
        <v>1028.4000000000001</v>
      </c>
      <c r="AG38" s="6">
        <f t="shared" si="73"/>
        <v>1076.3033398821219</v>
      </c>
      <c r="AH38" s="6">
        <f t="shared" si="73"/>
        <v>1125.067583497053</v>
      </c>
      <c r="AI38" s="6">
        <f t="shared" si="73"/>
        <v>1190.3489194499018</v>
      </c>
      <c r="AJ38" s="6">
        <f t="shared" si="73"/>
        <v>1263.4200392927307</v>
      </c>
      <c r="AK38" s="28">
        <f>(AJ38-B38)/B38</f>
        <v>14.576932700651829</v>
      </c>
      <c r="AL38" s="31">
        <f>SUM(AL4:AL37)</f>
        <v>2545</v>
      </c>
    </row>
    <row r="39" spans="1:39" ht="15.75" customHeight="1" x14ac:dyDescent="0.2">
      <c r="A39" s="2" t="s">
        <v>5</v>
      </c>
      <c r="B39" s="14"/>
      <c r="C39" s="13">
        <f t="shared" ref="C39:H39" si="74">(C38-B38)/B38*100</f>
        <v>16.515776723545454</v>
      </c>
      <c r="D39" s="13">
        <f t="shared" si="74"/>
        <v>8.7876915365197803</v>
      </c>
      <c r="E39" s="13">
        <f t="shared" si="74"/>
        <v>10.612046142378654</v>
      </c>
      <c r="F39" s="13">
        <f t="shared" si="74"/>
        <v>6.0284783085970819</v>
      </c>
      <c r="G39" s="13">
        <f t="shared" si="74"/>
        <v>11.931443050158414</v>
      </c>
      <c r="H39" s="13">
        <f t="shared" si="74"/>
        <v>14.26238798967101</v>
      </c>
      <c r="I39" s="13">
        <f t="shared" ref="I39:W39" si="75">(I38-H38)/H38*100</f>
        <v>9.3493660392134714</v>
      </c>
      <c r="J39" s="13">
        <f t="shared" si="75"/>
        <v>8.2741818968479226</v>
      </c>
      <c r="K39" s="13">
        <f t="shared" si="75"/>
        <v>10.340861952808368</v>
      </c>
      <c r="L39" s="13">
        <f t="shared" si="75"/>
        <v>9.4465993562349411</v>
      </c>
      <c r="M39" s="13">
        <f t="shared" si="75"/>
        <v>8.3672537589875287</v>
      </c>
      <c r="N39" s="13">
        <f t="shared" si="75"/>
        <v>9.030189151857229</v>
      </c>
      <c r="O39" s="13">
        <f t="shared" si="75"/>
        <v>11.496936349654904</v>
      </c>
      <c r="P39" s="13">
        <f t="shared" si="75"/>
        <v>10.997360806556998</v>
      </c>
      <c r="Q39" s="13">
        <f t="shared" si="75"/>
        <v>8.5541437447138353</v>
      </c>
      <c r="R39" s="13">
        <f t="shared" si="75"/>
        <v>6.8783062842977776</v>
      </c>
      <c r="S39" s="13">
        <f t="shared" si="75"/>
        <v>7.5587581867551936</v>
      </c>
      <c r="T39" s="13">
        <f t="shared" si="75"/>
        <v>13.63977288042236</v>
      </c>
      <c r="U39" s="13">
        <f t="shared" si="75"/>
        <v>11.000164143074324</v>
      </c>
      <c r="V39" s="13">
        <f t="shared" si="75"/>
        <v>5.9643749433850015</v>
      </c>
      <c r="W39" s="13">
        <f t="shared" si="75"/>
        <v>4.23495750575748</v>
      </c>
      <c r="X39" s="13">
        <f t="shared" ref="X39:AC39" si="76">(X38-W38)/W38*100</f>
        <v>5.6060557205923391</v>
      </c>
      <c r="Y39" s="13">
        <f t="shared" si="76"/>
        <v>6.635293492942683</v>
      </c>
      <c r="Z39" s="13">
        <f t="shared" si="76"/>
        <v>9.3414384256567722</v>
      </c>
      <c r="AA39" s="13">
        <f t="shared" si="76"/>
        <v>-4.4741716847751078</v>
      </c>
      <c r="AB39" s="13">
        <f t="shared" si="76"/>
        <v>24.718794452823897</v>
      </c>
      <c r="AC39" s="13">
        <f t="shared" si="76"/>
        <v>-2.7306022691707597</v>
      </c>
      <c r="AD39" s="4">
        <f>(AD38-AC38)/AC38*100</f>
        <v>13.355484730469508</v>
      </c>
      <c r="AE39" s="4">
        <f>(AE38-AD38)/AD38*100</f>
        <v>6.7042994257147344</v>
      </c>
      <c r="AF39" s="4">
        <f>(AF38-AE38)/AE38*100</f>
        <v>6.2953291068810548</v>
      </c>
      <c r="AG39" s="4">
        <f>(AG38-AF38)/AF38*100</f>
        <v>4.658045496122309</v>
      </c>
      <c r="AH39" s="4">
        <f>(AH38-AF38)/AF38*100</f>
        <v>9.3998039184220996</v>
      </c>
      <c r="AI39" s="4">
        <f>(AI38-AG38)/AG38*100</f>
        <v>10.596044380970731</v>
      </c>
      <c r="AJ39" s="4">
        <f>(AJ38-AH38)/AH38*100</f>
        <v>12.297257322590005</v>
      </c>
      <c r="AK39" s="32">
        <f>POWER(AJ38/B38,1/(COUNT(B38:AJ38)-1))-1</f>
        <v>8.4109121069424253E-2</v>
      </c>
      <c r="AL39" s="31"/>
    </row>
    <row r="40" spans="1:39" ht="15.75" customHeight="1" x14ac:dyDescent="0.2">
      <c r="B40" s="47" t="s">
        <v>47</v>
      </c>
      <c r="C40" s="48"/>
      <c r="D40" s="49"/>
      <c r="E40" s="47" t="s">
        <v>41</v>
      </c>
      <c r="F40" s="48"/>
      <c r="G40" s="48"/>
      <c r="H40" s="48"/>
      <c r="I40" s="49"/>
      <c r="J40" s="50" t="s">
        <v>40</v>
      </c>
      <c r="K40" s="50"/>
      <c r="L40" s="50"/>
      <c r="M40" s="50"/>
      <c r="N40" s="50"/>
      <c r="O40" s="50" t="s">
        <v>39</v>
      </c>
      <c r="P40" s="50"/>
      <c r="Q40" s="50"/>
      <c r="R40" s="50"/>
      <c r="S40" s="50"/>
      <c r="T40" s="50" t="s">
        <v>38</v>
      </c>
      <c r="U40" s="50"/>
      <c r="V40" s="50"/>
      <c r="W40" s="50" t="s">
        <v>36</v>
      </c>
      <c r="X40" s="50"/>
      <c r="Y40" s="50"/>
      <c r="Z40" s="16" t="s">
        <v>37</v>
      </c>
      <c r="AA40" s="42" t="s">
        <v>76</v>
      </c>
      <c r="AB40" s="42" t="s">
        <v>75</v>
      </c>
      <c r="AC40" s="42" t="s">
        <v>74</v>
      </c>
      <c r="AD40" s="42" t="s">
        <v>77</v>
      </c>
      <c r="AE40" s="42" t="s">
        <v>78</v>
      </c>
      <c r="AF40" s="42" t="s">
        <v>87</v>
      </c>
      <c r="AG40" s="42" t="s">
        <v>112</v>
      </c>
      <c r="AH40" s="42" t="s">
        <v>117</v>
      </c>
      <c r="AI40" s="42" t="s">
        <v>117</v>
      </c>
      <c r="AJ40" s="42" t="s">
        <v>117</v>
      </c>
    </row>
    <row r="41" spans="1:39" ht="15.75" customHeight="1" x14ac:dyDescent="0.2"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9" ht="17.5" x14ac:dyDescent="0.2">
      <c r="B42" s="7" t="s">
        <v>0</v>
      </c>
      <c r="C42" s="7"/>
      <c r="D42" s="7"/>
      <c r="E42" s="7"/>
      <c r="F42" s="7"/>
      <c r="G42" s="7"/>
    </row>
    <row r="43" spans="1:39" ht="17.5" x14ac:dyDescent="0.2">
      <c r="B43" s="7" t="s">
        <v>123</v>
      </c>
      <c r="C43" s="7"/>
      <c r="D43" s="7"/>
      <c r="E43" s="7"/>
      <c r="F43" s="7"/>
      <c r="G43" s="7"/>
    </row>
  </sheetData>
  <mergeCells count="6">
    <mergeCell ref="E40:I40"/>
    <mergeCell ref="B40:D40"/>
    <mergeCell ref="W40:Y40"/>
    <mergeCell ref="T40:V40"/>
    <mergeCell ref="O40:S40"/>
    <mergeCell ref="J40:N40"/>
  </mergeCells>
  <phoneticPr fontId="1"/>
  <pageMargins left="0.47244094488188981" right="0.19685039370078741" top="0.98425196850393704" bottom="0.98425196850393704" header="0.51181102362204722" footer="0.51181102362204722"/>
  <pageSetup paperSize="9" scale="5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自然科学(電子)</vt:lpstr>
      <vt:lpstr>人文社会科学(電子)</vt:lpstr>
      <vt:lpstr>自然科学(冊子)</vt:lpstr>
      <vt:lpstr>人文社会科学(冊子)</vt:lpstr>
      <vt:lpstr>'自然科学(冊子)'!Print_Area</vt:lpstr>
      <vt:lpstr>'自然科学(電子)'!Print_Area</vt:lpstr>
      <vt:lpstr>'人文社会科学(冊子)'!Print_Area</vt:lpstr>
      <vt:lpstr>'人文社会科学(電子)'!Print_Area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JUSTICE-PC6</dc:creator>
  <cp:lastModifiedBy>成澤　めぐみ</cp:lastModifiedBy>
  <cp:lastPrinted>2014-05-19T09:28:03Z</cp:lastPrinted>
  <dcterms:created xsi:type="dcterms:W3CDTF">2004-08-03T04:57:26Z</dcterms:created>
  <dcterms:modified xsi:type="dcterms:W3CDTF">2024-12-09T09:00:51Z</dcterms:modified>
</cp:coreProperties>
</file>